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01 - Čtyřletý odborný s..." sheetId="2" r:id="rId2"/>
    <sheet name="PS02 - Opravy kolejových ..." sheetId="3" r:id="rId3"/>
    <sheet name="PS03 - Opravy kompresoroven" sheetId="4" r:id="rId4"/>
    <sheet name="PS04 - Opravy systému řízení" sheetId="5" r:id="rId5"/>
    <sheet name="PS05 - Opravy kamerového ..." sheetId="6" r:id="rId6"/>
    <sheet name="PS06 - Opravy protihlukov..." sheetId="7" r:id="rId7"/>
    <sheet name="PS07 - Opravy protihlukov..." sheetId="8" r:id="rId8"/>
    <sheet name="VON - Vedlejší rozpočtové..." sheetId="9" r:id="rId9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'PS01 - Čtyřletý odborný s...'!$C$117:$K$136</definedName>
    <definedName name="_xlnm.Print_Area" localSheetId="1">'PS01 - Čtyřletý odborný s...'!$C$4:$J$76,'PS01 - Čtyřletý odborný s...'!$C$82:$J$99,'PS01 - Čtyřletý odborný s...'!$C$105:$J$136</definedName>
    <definedName name="_xlnm.Print_Titles" localSheetId="1">'PS01 - Čtyřletý odborný s...'!$117:$117</definedName>
    <definedName name="_xlnm._FilterDatabase" localSheetId="2" hidden="1">'PS02 - Opravy kolejových ...'!$C$116:$K$221</definedName>
    <definedName name="_xlnm.Print_Area" localSheetId="2">'PS02 - Opravy kolejových ...'!$C$4:$J$76,'PS02 - Opravy kolejových ...'!$C$82:$J$98,'PS02 - Opravy kolejových ...'!$C$104:$J$221</definedName>
    <definedName name="_xlnm.Print_Titles" localSheetId="2">'PS02 - Opravy kolejových ...'!$116:$116</definedName>
    <definedName name="_xlnm._FilterDatabase" localSheetId="3" hidden="1">'PS03 - Opravy kompresoroven'!$C$116:$K$147</definedName>
    <definedName name="_xlnm.Print_Area" localSheetId="3">'PS03 - Opravy kompresoroven'!$C$4:$J$76,'PS03 - Opravy kompresoroven'!$C$82:$J$98,'PS03 - Opravy kompresoroven'!$C$104:$J$147</definedName>
    <definedName name="_xlnm.Print_Titles" localSheetId="3">'PS03 - Opravy kompresoroven'!$116:$116</definedName>
    <definedName name="_xlnm._FilterDatabase" localSheetId="4" hidden="1">'PS04 - Opravy systému řízení'!$C$115:$K$118</definedName>
    <definedName name="_xlnm.Print_Area" localSheetId="4">'PS04 - Opravy systému řízení'!$C$4:$J$76,'PS04 - Opravy systému řízení'!$C$82:$J$97,'PS04 - Opravy systému řízení'!$C$103:$J$118</definedName>
    <definedName name="_xlnm.Print_Titles" localSheetId="4">'PS04 - Opravy systému řízení'!$115:$115</definedName>
    <definedName name="_xlnm._FilterDatabase" localSheetId="5" hidden="1">'PS05 - Opravy kamerového ...'!$C$116:$K$127</definedName>
    <definedName name="_xlnm.Print_Area" localSheetId="5">'PS05 - Opravy kamerového ...'!$C$4:$J$76,'PS05 - Opravy kamerového ...'!$C$82:$J$98,'PS05 - Opravy kamerového ...'!$C$104:$J$127</definedName>
    <definedName name="_xlnm.Print_Titles" localSheetId="5">'PS05 - Opravy kamerového ...'!$116:$116</definedName>
    <definedName name="_xlnm._FilterDatabase" localSheetId="6" hidden="1">'PS06 - Opravy protihlukov...'!$C$115:$K$119</definedName>
    <definedName name="_xlnm.Print_Area" localSheetId="6">'PS06 - Opravy protihlukov...'!$C$4:$J$76,'PS06 - Opravy protihlukov...'!$C$82:$J$97,'PS06 - Opravy protihlukov...'!$C$103:$J$119</definedName>
    <definedName name="_xlnm.Print_Titles" localSheetId="6">'PS06 - Opravy protihlukov...'!$115:$115</definedName>
    <definedName name="_xlnm._FilterDatabase" localSheetId="7" hidden="1">'PS07 - Opravy protihlukov...'!$C$115:$K$177</definedName>
    <definedName name="_xlnm.Print_Area" localSheetId="7">'PS07 - Opravy protihlukov...'!$C$4:$J$76,'PS07 - Opravy protihlukov...'!$C$82:$J$97,'PS07 - Opravy protihlukov...'!$C$103:$J$177</definedName>
    <definedName name="_xlnm.Print_Titles" localSheetId="7">'PS07 - Opravy protihlukov...'!$115:$115</definedName>
    <definedName name="_xlnm._FilterDatabase" localSheetId="8" hidden="1">'VON - Vedlejší rozpočtové...'!$C$115:$K$117</definedName>
    <definedName name="_xlnm.Print_Area" localSheetId="8">'VON - Vedlejší rozpočtové...'!$C$4:$J$76,'VON - Vedlejší rozpočtové...'!$C$82:$J$97,'VON - Vedlejší rozpočtové...'!$C$103:$J$117</definedName>
    <definedName name="_xlnm.Print_Titles" localSheetId="8">'VON - Vedlejší rozpočtové...'!$115:$115</definedName>
  </definedNames>
  <calcPr/>
</workbook>
</file>

<file path=xl/calcChain.xml><?xml version="1.0" encoding="utf-8"?>
<calcChain xmlns="http://schemas.openxmlformats.org/spreadsheetml/2006/main">
  <c i="9" l="1" r="J37"/>
  <c r="J36"/>
  <c i="1" r="AY102"/>
  <c i="9" r="J35"/>
  <c i="1" r="AX102"/>
  <c i="9" r="BI117"/>
  <c r="BH117"/>
  <c r="BG117"/>
  <c r="BF117"/>
  <c r="T117"/>
  <c r="T116"/>
  <c r="R117"/>
  <c r="R116"/>
  <c r="P117"/>
  <c r="P116"/>
  <c i="1" r="AU102"/>
  <c i="9" r="J113"/>
  <c r="J112"/>
  <c r="F112"/>
  <c r="F110"/>
  <c r="E108"/>
  <c r="J92"/>
  <c r="J91"/>
  <c r="F91"/>
  <c r="F89"/>
  <c r="E87"/>
  <c r="J18"/>
  <c r="E18"/>
  <c r="F113"/>
  <c r="J17"/>
  <c r="J12"/>
  <c r="J110"/>
  <c r="E7"/>
  <c r="E106"/>
  <c i="8" r="J37"/>
  <c r="J36"/>
  <c i="1" r="AY101"/>
  <c i="8" r="J35"/>
  <c i="1" r="AX101"/>
  <c i="8"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113"/>
  <c r="J17"/>
  <c r="J12"/>
  <c r="J110"/>
  <c r="E7"/>
  <c r="E85"/>
  <c i="7" r="J37"/>
  <c r="J36"/>
  <c i="1" r="AY100"/>
  <c i="7" r="J35"/>
  <c i="1" r="AX100"/>
  <c i="7"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113"/>
  <c r="J17"/>
  <c r="J12"/>
  <c r="J110"/>
  <c r="E7"/>
  <c r="E106"/>
  <c i="6" r="J37"/>
  <c r="J36"/>
  <c i="1" r="AY99"/>
  <c i="6" r="J35"/>
  <c i="1" r="AX99"/>
  <c i="6"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J114"/>
  <c r="J113"/>
  <c r="F113"/>
  <c r="F111"/>
  <c r="E109"/>
  <c r="J92"/>
  <c r="J91"/>
  <c r="F91"/>
  <c r="F89"/>
  <c r="E87"/>
  <c r="J18"/>
  <c r="E18"/>
  <c r="F92"/>
  <c r="J17"/>
  <c r="J12"/>
  <c r="J111"/>
  <c r="E7"/>
  <c r="E107"/>
  <c i="5" r="J37"/>
  <c r="J36"/>
  <c i="1" r="AY98"/>
  <c i="5" r="J35"/>
  <c i="1" r="AX98"/>
  <c i="5" r="BI118"/>
  <c r="BH118"/>
  <c r="BG118"/>
  <c r="BF118"/>
  <c r="T118"/>
  <c r="R118"/>
  <c r="P118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113"/>
  <c r="J17"/>
  <c r="J12"/>
  <c r="J110"/>
  <c r="E7"/>
  <c r="E106"/>
  <c i="4" r="J37"/>
  <c r="J36"/>
  <c i="1" r="AY97"/>
  <c i="4" r="J35"/>
  <c i="1" r="AX97"/>
  <c i="4"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3" r="J37"/>
  <c r="J36"/>
  <c i="1" r="AY96"/>
  <c i="3" r="J35"/>
  <c i="1" r="AX96"/>
  <c i="3"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111"/>
  <c r="E7"/>
  <c r="E107"/>
  <c i="2" r="J37"/>
  <c r="J36"/>
  <c i="1" r="AY95"/>
  <c i="2" r="J35"/>
  <c i="1" r="AX95"/>
  <c i="2"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1" r="L90"/>
  <c r="AM90"/>
  <c r="AM89"/>
  <c r="L89"/>
  <c r="AM87"/>
  <c r="L87"/>
  <c r="L85"/>
  <c r="L84"/>
  <c i="2" r="BK134"/>
  <c r="F35"/>
  <c i="3" r="BK209"/>
  <c r="BK151"/>
  <c r="J214"/>
  <c r="BK130"/>
  <c r="BK211"/>
  <c r="J146"/>
  <c r="J213"/>
  <c r="J187"/>
  <c r="J164"/>
  <c r="BK125"/>
  <c r="J178"/>
  <c r="J122"/>
  <c r="BK153"/>
  <c r="BK173"/>
  <c r="J193"/>
  <c r="J165"/>
  <c r="J136"/>
  <c r="J191"/>
  <c r="J176"/>
  <c r="BK154"/>
  <c r="J185"/>
  <c r="J124"/>
  <c r="J161"/>
  <c r="J192"/>
  <c r="J125"/>
  <c i="4" r="J131"/>
  <c r="BK132"/>
  <c r="J145"/>
  <c r="BK121"/>
  <c r="J120"/>
  <c r="J134"/>
  <c i="5" r="BK118"/>
  <c i="6" r="J123"/>
  <c r="BK126"/>
  <c i="8" r="J145"/>
  <c r="BK148"/>
  <c r="J122"/>
  <c r="BK168"/>
  <c r="BK157"/>
  <c r="J173"/>
  <c r="J175"/>
  <c r="BK164"/>
  <c r="BK175"/>
  <c r="BK171"/>
  <c r="BK160"/>
  <c r="J133"/>
  <c r="BK133"/>
  <c r="J143"/>
  <c i="9" r="F35"/>
  <c i="1" r="BB102"/>
  <c i="2" r="J122"/>
  <c r="J129"/>
  <c r="J132"/>
  <c r="BK127"/>
  <c i="3" r="J171"/>
  <c r="J216"/>
  <c r="BK136"/>
  <c r="J215"/>
  <c r="J144"/>
  <c r="BK169"/>
  <c r="J137"/>
  <c r="J170"/>
  <c r="BK190"/>
  <c i="4" r="BK144"/>
  <c r="J125"/>
  <c r="BK120"/>
  <c r="BK136"/>
  <c r="J124"/>
  <c i="5" r="J118"/>
  <c i="6" r="BK122"/>
  <c r="BK121"/>
  <c i="7" r="BK118"/>
  <c i="8" r="J157"/>
  <c r="BK173"/>
  <c r="J131"/>
  <c r="BK137"/>
  <c r="BK136"/>
  <c r="J147"/>
  <c r="J170"/>
  <c r="BK155"/>
  <c r="BK159"/>
  <c r="J153"/>
  <c r="BK145"/>
  <c i="9" r="J34"/>
  <c i="1" r="AW102"/>
  <c i="2" r="J124"/>
  <c r="J128"/>
  <c r="J125"/>
  <c i="1" r="AS94"/>
  <c i="3" r="J220"/>
  <c r="J138"/>
  <c r="BK208"/>
  <c r="J135"/>
  <c r="BK147"/>
  <c r="BK167"/>
  <c r="BK146"/>
  <c r="J148"/>
  <c r="BK176"/>
  <c r="J151"/>
  <c r="J189"/>
  <c r="J173"/>
  <c r="J168"/>
  <c r="BK120"/>
  <c r="J140"/>
  <c r="BK140"/>
  <c i="4" r="J142"/>
  <c r="BK143"/>
  <c r="BK119"/>
  <c i="8" r="J117"/>
  <c r="J139"/>
  <c r="J164"/>
  <c r="J154"/>
  <c r="BK122"/>
  <c r="BK152"/>
  <c r="J148"/>
  <c i="2" r="BK125"/>
  <c r="J123"/>
  <c r="J136"/>
  <c r="BK136"/>
  <c r="BK132"/>
  <c r="BK129"/>
  <c r="BK126"/>
  <c i="3" r="BK199"/>
  <c r="BK217"/>
  <c r="BK138"/>
  <c r="BK121"/>
  <c r="BK207"/>
  <c r="J147"/>
  <c r="BK214"/>
  <c r="J205"/>
  <c r="BK127"/>
  <c r="BK156"/>
  <c r="BK193"/>
  <c r="J127"/>
  <c r="J133"/>
  <c r="J143"/>
  <c r="BK175"/>
  <c r="BK137"/>
  <c r="BK180"/>
  <c r="J150"/>
  <c r="J129"/>
  <c r="J149"/>
  <c r="BK182"/>
  <c r="J195"/>
  <c r="J186"/>
  <c r="BK122"/>
  <c i="4" r="J130"/>
  <c r="BK138"/>
  <c r="J128"/>
  <c r="BK128"/>
  <c r="J129"/>
  <c r="J137"/>
  <c r="J122"/>
  <c i="6" r="BK118"/>
  <c r="BK125"/>
  <c i="8" r="BK158"/>
  <c r="J158"/>
  <c r="J123"/>
  <c r="J120"/>
  <c r="BK138"/>
  <c r="BK142"/>
  <c r="J174"/>
  <c r="J167"/>
  <c r="J132"/>
  <c r="BK150"/>
  <c r="BK176"/>
  <c r="BK174"/>
  <c r="BK140"/>
  <c r="BK154"/>
  <c r="BK124"/>
  <c r="J125"/>
  <c i="2" r="J134"/>
  <c r="BK121"/>
  <c r="F36"/>
  <c i="3" r="BK202"/>
  <c r="BK210"/>
  <c r="BK216"/>
  <c r="BK126"/>
  <c r="BK166"/>
  <c r="J158"/>
  <c r="BK197"/>
  <c r="BK203"/>
  <c r="J153"/>
  <c r="BK183"/>
  <c r="BK168"/>
  <c r="J130"/>
  <c r="BK150"/>
  <c r="J142"/>
  <c r="BK191"/>
  <c r="J119"/>
  <c i="4" r="BK124"/>
  <c r="J140"/>
  <c r="J119"/>
  <c r="BK137"/>
  <c r="BK134"/>
  <c i="6" r="J127"/>
  <c r="BK119"/>
  <c i="8" r="BK151"/>
  <c r="BK149"/>
  <c r="J161"/>
  <c r="BK162"/>
  <c r="J177"/>
  <c r="J169"/>
  <c r="J144"/>
  <c r="J163"/>
  <c r="BK139"/>
  <c r="J128"/>
  <c i="9" r="F36"/>
  <c i="1" r="BC102"/>
  <c i="3" r="J131"/>
  <c r="J196"/>
  <c r="BK131"/>
  <c r="J177"/>
  <c r="BK135"/>
  <c r="BK184"/>
  <c r="BK141"/>
  <c r="J199"/>
  <c r="BK200"/>
  <c r="BK201"/>
  <c r="J183"/>
  <c i="4" r="J143"/>
  <c r="J141"/>
  <c r="BK123"/>
  <c r="BK130"/>
  <c r="J127"/>
  <c r="J121"/>
  <c i="6" r="BK123"/>
  <c i="8" r="BK166"/>
  <c r="BK147"/>
  <c r="J152"/>
  <c r="J126"/>
  <c r="J155"/>
  <c r="BK167"/>
  <c r="J137"/>
  <c r="BK126"/>
  <c r="J130"/>
  <c r="BK123"/>
  <c r="J151"/>
  <c i="2" r="BK133"/>
  <c r="BK131"/>
  <c r="BK130"/>
  <c r="J131"/>
  <c r="J135"/>
  <c i="3" r="BK221"/>
  <c r="BK196"/>
  <c r="J218"/>
  <c r="J217"/>
  <c r="BK129"/>
  <c r="J209"/>
  <c r="BK205"/>
  <c r="BK157"/>
  <c r="J172"/>
  <c r="J180"/>
  <c r="J203"/>
  <c i="6" r="J122"/>
  <c i="7" r="J117"/>
  <c i="8" r="BK144"/>
  <c r="BK153"/>
  <c r="BK131"/>
  <c r="BK163"/>
  <c r="J135"/>
  <c r="BK177"/>
  <c r="J176"/>
  <c r="BK120"/>
  <c r="J134"/>
  <c r="BK141"/>
  <c r="J159"/>
  <c r="BK129"/>
  <c r="J127"/>
  <c i="2" r="BK135"/>
  <c r="F37"/>
  <c i="3" r="BK220"/>
  <c r="J160"/>
  <c r="J221"/>
  <c r="J204"/>
  <c r="BK218"/>
  <c r="J162"/>
  <c r="J211"/>
  <c r="BK161"/>
  <c r="BK158"/>
  <c r="BK124"/>
  <c r="BK163"/>
  <c r="J188"/>
  <c r="J145"/>
  <c r="J121"/>
  <c r="BK148"/>
  <c r="J200"/>
  <c r="BK178"/>
  <c r="BK171"/>
  <c r="J139"/>
  <c r="BK155"/>
  <c r="BK133"/>
  <c r="BK172"/>
  <c r="J198"/>
  <c r="BK188"/>
  <c i="4" r="BK135"/>
  <c r="J126"/>
  <c r="BK125"/>
  <c r="BK131"/>
  <c r="BK146"/>
  <c r="BK145"/>
  <c r="BK133"/>
  <c i="6" r="J125"/>
  <c r="J118"/>
  <c i="7" r="BK117"/>
  <c i="8" r="J165"/>
  <c r="BK146"/>
  <c r="BK169"/>
  <c r="J166"/>
  <c r="BK118"/>
  <c r="BK132"/>
  <c r="J124"/>
  <c r="J119"/>
  <c r="J118"/>
  <c r="J121"/>
  <c r="BK172"/>
  <c r="BK143"/>
  <c r="J160"/>
  <c i="9" r="F37"/>
  <c i="1" r="BD102"/>
  <c i="2" r="BK124"/>
  <c r="BK122"/>
  <c r="J127"/>
  <c r="J133"/>
  <c r="BK128"/>
  <c i="3" r="BK198"/>
  <c r="J132"/>
  <c r="J207"/>
  <c r="J219"/>
  <c r="J163"/>
  <c r="BK206"/>
  <c r="J167"/>
  <c r="J202"/>
  <c r="BK128"/>
  <c r="BK186"/>
  <c r="BK179"/>
  <c r="J152"/>
  <c r="BK195"/>
  <c r="J175"/>
  <c r="BK145"/>
  <c r="J190"/>
  <c r="BK139"/>
  <c i="6" r="J119"/>
  <c i="7" r="J119"/>
  <c i="8" r="BK156"/>
  <c r="BK130"/>
  <c i="9" r="BK117"/>
  <c i="2" r="J126"/>
  <c r="F34"/>
  <c i="3" r="BK213"/>
  <c r="BK152"/>
  <c r="BK219"/>
  <c r="BK212"/>
  <c r="J128"/>
  <c r="J208"/>
  <c r="BK143"/>
  <c r="J212"/>
  <c r="BK192"/>
  <c r="J201"/>
  <c r="BK132"/>
  <c r="J179"/>
  <c r="J154"/>
  <c r="BK164"/>
  <c r="BK189"/>
  <c r="BK160"/>
  <c r="J120"/>
  <c r="BK177"/>
  <c r="J166"/>
  <c r="BK134"/>
  <c r="J169"/>
  <c r="J134"/>
  <c r="J181"/>
  <c r="J141"/>
  <c r="J182"/>
  <c i="4" r="J136"/>
  <c r="J132"/>
  <c r="J144"/>
  <c r="BK142"/>
  <c r="J147"/>
  <c r="BK127"/>
  <c r="BK126"/>
  <c i="5" r="BK117"/>
  <c i="6" r="J121"/>
  <c i="7" r="J118"/>
  <c i="8" r="BK134"/>
  <c r="J129"/>
  <c r="J171"/>
  <c r="BK135"/>
  <c r="J138"/>
  <c r="J168"/>
  <c i="3" r="BK204"/>
  <c r="BK215"/>
  <c r="BK181"/>
  <c r="J206"/>
  <c r="BK162"/>
  <c r="J159"/>
  <c r="BK144"/>
  <c r="J157"/>
  <c r="J123"/>
  <c r="J174"/>
  <c r="BK149"/>
  <c r="J184"/>
  <c r="BK187"/>
  <c r="J197"/>
  <c r="J156"/>
  <c i="4" r="J133"/>
  <c r="BK140"/>
  <c r="J123"/>
  <c r="BK122"/>
  <c r="BK141"/>
  <c r="J135"/>
  <c i="5" r="J117"/>
  <c i="6" r="J124"/>
  <c r="BK124"/>
  <c i="8" r="BK165"/>
  <c r="J149"/>
  <c r="BK170"/>
  <c r="BK127"/>
  <c r="BK117"/>
  <c r="J141"/>
  <c r="J172"/>
  <c r="J142"/>
  <c r="BK121"/>
  <c r="BK119"/>
  <c r="BK128"/>
  <c r="BK161"/>
  <c r="J146"/>
  <c i="9" r="J117"/>
  <c i="2" r="BK123"/>
  <c r="J121"/>
  <c r="J130"/>
  <c r="J34"/>
  <c i="3" r="BK170"/>
  <c r="J126"/>
  <c r="BK123"/>
  <c r="J194"/>
  <c r="BK142"/>
  <c r="J210"/>
  <c r="BK174"/>
  <c r="BK165"/>
  <c r="BK119"/>
  <c r="BK159"/>
  <c r="J155"/>
  <c r="BK185"/>
  <c r="BK194"/>
  <c i="4" r="BK139"/>
  <c r="J139"/>
  <c r="J146"/>
  <c r="BK147"/>
  <c r="J138"/>
  <c r="BK129"/>
  <c i="6" r="J126"/>
  <c r="BK127"/>
  <c i="7" r="BK119"/>
  <c i="8" r="J162"/>
  <c r="BK125"/>
  <c r="J136"/>
  <c r="J150"/>
  <c r="J140"/>
  <c r="J156"/>
  <c i="2" l="1" r="BK120"/>
  <c r="J120"/>
  <c r="J98"/>
  <c i="6" r="P120"/>
  <c r="P117"/>
  <c i="1" r="AU99"/>
  <c i="7" r="T116"/>
  <c i="2" r="T120"/>
  <c r="T119"/>
  <c r="T118"/>
  <c i="4" r="T118"/>
  <c r="T117"/>
  <c i="7" r="P116"/>
  <c i="1" r="AU100"/>
  <c i="3" r="R118"/>
  <c r="R117"/>
  <c i="4" r="BK118"/>
  <c r="BK117"/>
  <c r="J117"/>
  <c r="J96"/>
  <c i="6" r="T120"/>
  <c r="T117"/>
  <c i="2" r="P120"/>
  <c r="P119"/>
  <c r="P118"/>
  <c i="1" r="AU95"/>
  <c i="5" r="BK116"/>
  <c r="J116"/>
  <c r="J96"/>
  <c i="3" r="P118"/>
  <c r="P117"/>
  <c i="1" r="AU96"/>
  <c i="4" r="P118"/>
  <c r="P117"/>
  <c i="1" r="AU97"/>
  <c i="5" r="R116"/>
  <c i="3" r="BK118"/>
  <c r="J118"/>
  <c r="J97"/>
  <c i="7" r="R116"/>
  <c i="5" r="T116"/>
  <c i="6" r="R120"/>
  <c r="R117"/>
  <c i="7" r="BK116"/>
  <c r="J116"/>
  <c i="6" r="BK120"/>
  <c r="J120"/>
  <c r="J97"/>
  <c i="8" r="BK116"/>
  <c r="J116"/>
  <c r="J96"/>
  <c i="4" r="R118"/>
  <c r="R117"/>
  <c i="8" r="P116"/>
  <c i="1" r="AU101"/>
  <c i="3" r="T118"/>
  <c r="T117"/>
  <c i="5" r="P116"/>
  <c i="1" r="AU98"/>
  <c i="8" r="R116"/>
  <c i="2" r="R120"/>
  <c r="R119"/>
  <c r="R118"/>
  <c i="8" r="T116"/>
  <c i="6" r="BK117"/>
  <c r="J117"/>
  <c i="9" r="BK116"/>
  <c r="J116"/>
  <c r="J96"/>
  <c r="BE117"/>
  <c r="E85"/>
  <c r="J89"/>
  <c r="F92"/>
  <c i="8" r="BE118"/>
  <c r="BE122"/>
  <c r="BE149"/>
  <c r="BE161"/>
  <c r="BE131"/>
  <c r="BE146"/>
  <c i="7" r="J96"/>
  <c i="8" r="BE117"/>
  <c r="BE136"/>
  <c r="BE141"/>
  <c r="J89"/>
  <c r="BE129"/>
  <c r="BE137"/>
  <c r="BE156"/>
  <c r="BE164"/>
  <c r="BE166"/>
  <c r="BE132"/>
  <c r="BE135"/>
  <c r="BE140"/>
  <c r="BE158"/>
  <c r="BE165"/>
  <c r="BE169"/>
  <c r="E106"/>
  <c r="BE121"/>
  <c r="BE127"/>
  <c r="BE142"/>
  <c r="BE128"/>
  <c r="BE138"/>
  <c r="BE168"/>
  <c r="BE172"/>
  <c r="BE134"/>
  <c r="BE143"/>
  <c r="BE160"/>
  <c r="BE177"/>
  <c r="F92"/>
  <c r="BE123"/>
  <c r="BE144"/>
  <c r="BE147"/>
  <c r="BE173"/>
  <c r="BE133"/>
  <c r="BE139"/>
  <c r="BE157"/>
  <c r="BE170"/>
  <c r="BE175"/>
  <c r="BE174"/>
  <c r="BE125"/>
  <c r="BE145"/>
  <c r="BE120"/>
  <c r="BE124"/>
  <c r="BE130"/>
  <c r="BE150"/>
  <c r="BE155"/>
  <c r="BE159"/>
  <c r="BE171"/>
  <c r="BE176"/>
  <c r="BE119"/>
  <c r="BE126"/>
  <c r="BE154"/>
  <c r="BE162"/>
  <c r="BE167"/>
  <c r="BE148"/>
  <c r="BE151"/>
  <c r="BE152"/>
  <c r="BE153"/>
  <c r="BE163"/>
  <c i="6" r="J96"/>
  <c i="7" r="E85"/>
  <c r="F92"/>
  <c r="BE119"/>
  <c r="BE117"/>
  <c r="J89"/>
  <c r="BE118"/>
  <c i="6" r="E85"/>
  <c r="J89"/>
  <c r="F114"/>
  <c r="BE122"/>
  <c r="BE123"/>
  <c r="BE124"/>
  <c r="BE125"/>
  <c r="BE127"/>
  <c r="BE118"/>
  <c r="BE119"/>
  <c r="BE121"/>
  <c r="BE126"/>
  <c i="4" r="J118"/>
  <c r="J97"/>
  <c i="5" r="E85"/>
  <c r="BE117"/>
  <c r="J89"/>
  <c r="F92"/>
  <c r="BE118"/>
  <c i="4" r="F92"/>
  <c r="BE119"/>
  <c r="BE127"/>
  <c r="BE129"/>
  <c r="BE140"/>
  <c r="BE132"/>
  <c r="BE131"/>
  <c r="BE142"/>
  <c r="BE145"/>
  <c r="BE120"/>
  <c r="BE122"/>
  <c r="BE125"/>
  <c r="BE124"/>
  <c r="BE144"/>
  <c r="BE146"/>
  <c r="BE123"/>
  <c r="BE126"/>
  <c r="BE135"/>
  <c r="BE147"/>
  <c r="BE139"/>
  <c r="E85"/>
  <c r="BE121"/>
  <c r="BE143"/>
  <c r="BE133"/>
  <c r="BE138"/>
  <c i="3" r="BK117"/>
  <c r="J117"/>
  <c r="J96"/>
  <c i="4" r="BE130"/>
  <c r="BE137"/>
  <c r="BE141"/>
  <c r="BE128"/>
  <c r="BE134"/>
  <c r="BE136"/>
  <c r="J89"/>
  <c i="3" r="BE204"/>
  <c i="2" r="BK119"/>
  <c r="J119"/>
  <c r="J97"/>
  <c i="3" r="BE185"/>
  <c r="BE149"/>
  <c r="BE152"/>
  <c r="BE154"/>
  <c r="BE165"/>
  <c r="BE168"/>
  <c r="BE173"/>
  <c r="BE178"/>
  <c r="BE141"/>
  <c r="BE153"/>
  <c r="BE156"/>
  <c r="BE164"/>
  <c r="BE191"/>
  <c r="E85"/>
  <c r="BE119"/>
  <c r="BE138"/>
  <c r="BE143"/>
  <c r="BE148"/>
  <c r="BE179"/>
  <c r="BE186"/>
  <c r="BE196"/>
  <c r="BE121"/>
  <c r="BE124"/>
  <c r="BE125"/>
  <c r="BE130"/>
  <c r="BE158"/>
  <c r="BE167"/>
  <c r="BE171"/>
  <c r="BE190"/>
  <c r="BE195"/>
  <c r="F114"/>
  <c r="BE129"/>
  <c r="BE140"/>
  <c r="BE145"/>
  <c r="BE146"/>
  <c r="BE151"/>
  <c r="BE170"/>
  <c r="BE174"/>
  <c r="BE176"/>
  <c r="BE180"/>
  <c r="BE181"/>
  <c r="BE187"/>
  <c r="BE192"/>
  <c r="BE126"/>
  <c r="BE139"/>
  <c r="BE147"/>
  <c r="BE182"/>
  <c r="BE184"/>
  <c r="BE189"/>
  <c r="BE194"/>
  <c r="BE197"/>
  <c r="BE123"/>
  <c r="BE142"/>
  <c r="BE160"/>
  <c r="BE188"/>
  <c r="BE120"/>
  <c r="BE134"/>
  <c r="BE199"/>
  <c r="BE128"/>
  <c r="BE131"/>
  <c r="BE136"/>
  <c r="BE155"/>
  <c r="BE162"/>
  <c r="BE163"/>
  <c r="BE169"/>
  <c r="BE172"/>
  <c r="BE175"/>
  <c r="BE198"/>
  <c r="BE201"/>
  <c r="BE150"/>
  <c r="BE159"/>
  <c r="BE202"/>
  <c r="BE205"/>
  <c r="BE206"/>
  <c r="BE209"/>
  <c r="BE213"/>
  <c r="BE214"/>
  <c r="BE216"/>
  <c r="BE127"/>
  <c r="BE132"/>
  <c r="BE133"/>
  <c r="BE135"/>
  <c r="BE193"/>
  <c r="BE203"/>
  <c r="BE207"/>
  <c r="BE208"/>
  <c r="BE210"/>
  <c r="BE217"/>
  <c r="BE219"/>
  <c r="BE220"/>
  <c r="BE221"/>
  <c r="J89"/>
  <c r="BE122"/>
  <c r="BE137"/>
  <c r="BE144"/>
  <c r="BE157"/>
  <c r="BE161"/>
  <c r="BE166"/>
  <c r="BE177"/>
  <c r="BE183"/>
  <c r="BE200"/>
  <c r="BE211"/>
  <c r="BE212"/>
  <c r="BE215"/>
  <c r="BE218"/>
  <c i="2" r="BE125"/>
  <c r="BE126"/>
  <c r="BE127"/>
  <c r="BE128"/>
  <c r="BE134"/>
  <c r="BE136"/>
  <c i="1" r="BC95"/>
  <c i="2" r="BE131"/>
  <c r="BE130"/>
  <c i="1" r="BA95"/>
  <c i="2" r="E85"/>
  <c r="J89"/>
  <c r="BE129"/>
  <c r="BE135"/>
  <c i="1" r="AW95"/>
  <c i="2" r="F92"/>
  <c r="BE121"/>
  <c r="BE122"/>
  <c r="BE123"/>
  <c r="BE124"/>
  <c r="BE132"/>
  <c i="1" r="BB95"/>
  <c i="2" r="BE133"/>
  <c i="1" r="BD95"/>
  <c i="4" r="J34"/>
  <c i="1" r="AW97"/>
  <c i="7" r="F36"/>
  <c i="1" r="BC100"/>
  <c i="8" r="J30"/>
  <c i="3" r="F37"/>
  <c i="1" r="BD96"/>
  <c i="5" r="J34"/>
  <c i="1" r="AW98"/>
  <c i="5" r="F36"/>
  <c i="1" r="BC98"/>
  <c i="6" r="F36"/>
  <c i="1" r="BC99"/>
  <c i="7" r="F35"/>
  <c i="1" r="BB100"/>
  <c i="9" r="J33"/>
  <c i="1" r="AV102"/>
  <c r="AT102"/>
  <c i="5" r="F34"/>
  <c i="1" r="BA98"/>
  <c i="4" r="J30"/>
  <c i="6" r="F35"/>
  <c i="1" r="BB99"/>
  <c i="8" r="F37"/>
  <c i="1" r="BD101"/>
  <c i="3" r="F36"/>
  <c i="1" r="BC96"/>
  <c i="3" r="F34"/>
  <c i="1" r="BA96"/>
  <c i="5" r="F35"/>
  <c i="1" r="BB98"/>
  <c i="7" r="F34"/>
  <c i="1" r="BA100"/>
  <c i="9" r="F34"/>
  <c i="1" r="BA102"/>
  <c i="3" r="J34"/>
  <c i="1" r="AW96"/>
  <c i="7" r="J30"/>
  <c i="6" r="J30"/>
  <c i="4" r="F37"/>
  <c i="1" r="BD97"/>
  <c i="7" r="J34"/>
  <c i="1" r="AW100"/>
  <c i="4" r="F35"/>
  <c i="1" r="BB97"/>
  <c i="6" r="F37"/>
  <c i="1" r="BD99"/>
  <c i="8" r="F36"/>
  <c i="1" r="BC101"/>
  <c i="4" r="F36"/>
  <c i="1" r="BC97"/>
  <c i="7" r="F37"/>
  <c i="1" r="BD100"/>
  <c i="8" r="J34"/>
  <c i="1" r="AW101"/>
  <c i="3" r="F35"/>
  <c i="1" r="BB96"/>
  <c i="4" r="F34"/>
  <c i="1" r="BA97"/>
  <c i="5" r="J30"/>
  <c i="8" r="F34"/>
  <c i="1" r="BA101"/>
  <c i="5" r="F37"/>
  <c i="1" r="BD98"/>
  <c i="6" r="F34"/>
  <c i="1" r="BA99"/>
  <c i="6" r="J34"/>
  <c i="1" r="AW99"/>
  <c i="8" r="F35"/>
  <c i="1" r="BB101"/>
  <c l="1" r="AG100"/>
  <c r="AG99"/>
  <c r="AG101"/>
  <c r="AG98"/>
  <c r="AG97"/>
  <c i="2" r="BK118"/>
  <c r="J118"/>
  <c r="J96"/>
  <c i="1" r="AU94"/>
  <c i="3" r="J30"/>
  <c i="1" r="AG96"/>
  <c i="4" r="F33"/>
  <c i="1" r="AZ97"/>
  <c i="8" r="J33"/>
  <c i="1" r="AV101"/>
  <c r="AT101"/>
  <c r="AN101"/>
  <c i="9" r="J30"/>
  <c i="1" r="AG102"/>
  <c i="3" r="F33"/>
  <c i="1" r="AZ96"/>
  <c i="2" r="J33"/>
  <c i="1" r="AV95"/>
  <c r="AT95"/>
  <c i="6" r="F33"/>
  <c i="1" r="AZ99"/>
  <c r="BC94"/>
  <c r="W32"/>
  <c i="2" r="F33"/>
  <c i="1" r="AZ95"/>
  <c i="5" r="J33"/>
  <c i="1" r="AV98"/>
  <c r="AT98"/>
  <c r="AN98"/>
  <c i="6" r="J33"/>
  <c i="1" r="AV99"/>
  <c r="AT99"/>
  <c r="AN99"/>
  <c i="7" r="J33"/>
  <c i="1" r="AV100"/>
  <c r="AT100"/>
  <c r="AN100"/>
  <c r="BB94"/>
  <c r="W31"/>
  <c i="3" r="J33"/>
  <c i="1" r="AV96"/>
  <c r="AT96"/>
  <c i="4" r="J33"/>
  <c i="1" r="AV97"/>
  <c r="AT97"/>
  <c r="AN97"/>
  <c i="9" r="F33"/>
  <c i="1" r="AZ102"/>
  <c r="BD94"/>
  <c r="W33"/>
  <c i="5" r="F33"/>
  <c i="1" r="AZ98"/>
  <c i="8" r="F33"/>
  <c i="1" r="AZ101"/>
  <c i="7" r="F33"/>
  <c i="1" r="AZ100"/>
  <c r="BA94"/>
  <c r="W30"/>
  <c i="9" l="1" r="J39"/>
  <c i="8" r="J39"/>
  <c i="7" r="J39"/>
  <c i="6" r="J39"/>
  <c i="5" r="J39"/>
  <c i="1" r="AN96"/>
  <c i="4" r="J39"/>
  <c i="3" r="J39"/>
  <c i="1" r="AN102"/>
  <c r="AX94"/>
  <c i="2" r="J30"/>
  <c i="1" r="AG95"/>
  <c r="AG94"/>
  <c r="AK26"/>
  <c r="AW94"/>
  <c r="AK30"/>
  <c r="AY94"/>
  <c r="AZ94"/>
  <c r="W29"/>
  <c i="2" l="1" r="J39"/>
  <c i="1" r="AN95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<sst xmlns="http://schemas.openxmlformats.org/spreadsheetml/2006/main">
  <si>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</si>
  <si>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</si>
  <si>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</si>
  <si>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</si>
  <si>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</si>
  <si>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{e30e1b79-2b74-4121-b35a-081c545f2c3b}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</si>
  <si>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</si>
  <si>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</si>
  <si>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</si>
  <si>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</si>
  <si>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</si>
  <si>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</si>
  <si>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</si>
  <si>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</si>
  <si>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2024/2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</si>
  <si>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</si>
  <si>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</si>
  <si>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 Údržba, opravy a odstraňování závad u SSZT 2024 - 2026 Udržba kolejových brzd</t>
  </si>
  <si>
    <t>KSO:</t>
  </si>
  <si>
    <t>CC-CZ:</t>
  </si>
  <si>
    <t>Místo:</t>
  </si>
  <si>
    <t xml:space="preserve"> </t>
  </si>
  <si>
    <t>Datum:</t>
  </si>
  <si>
    <t>18. 12. 2023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</si>
  <si>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</si>
  <si>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</si>
  <si>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</si>
  <si>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</si>
  <si>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</si>
  <si>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</si>
  <si>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</si>
  <si>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</si>
  <si>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</si>
  <si>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</si>
  <si>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</si>
  <si>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</si>
  <si>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</si>
  <si>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</si>
  <si>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</si>
  <si>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</si>
  <si>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</si>
  <si>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</si>
  <si>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</si>
  <si>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</si>
  <si>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</si>
  <si>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</si>
  <si>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</si>
  <si>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</si>
  <si>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</si>
  <si>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</si>
  <si>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</si>
  <si>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</si>
  <si>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</si>
  <si>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</si>
  <si>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</si>
  <si>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</si>
  <si>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</si>
  <si>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</si>
  <si>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</si>
  <si>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</si>
  <si>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</si>
  <si>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</si>
  <si>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</si>
  <si>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</si>
  <si>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</si>
  <si>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</si>
  <si>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</si>
  <si>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</si>
  <si>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</si>
  <si>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</si>
  <si>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</si>
  <si>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</si>
  <si>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</si>
  <si>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</si>
  <si>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</si>
  <si>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</si>
  <si>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</si>
  <si>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</si>
  <si>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</si>
  <si>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Čtyřletý odborný servis</t>
  </si>
  <si>
    <t>STA</t>
  </si>
  <si>
    <t>1</t>
  </si>
  <si>
    <t>{057ab2c5-40c1-4fad-bf65-9acbd57697e8}</t>
  </si>
  <si>
    <t>2</t>
  </si>
  <si>
    <t>PS02</t>
  </si>
  <si>
    <t>Opravy kolejových brzd</t>
  </si>
  <si>
    <t>{368d6b6c-7892-4d63-af10-003063db9fdc}</t>
  </si>
  <si>
    <t>PS03</t>
  </si>
  <si>
    <t>Opravy kompresoroven</t>
  </si>
  <si>
    <t>{521e3c7e-0857-4a10-b584-352cc552b5f3}</t>
  </si>
  <si>
    <t>PS04</t>
  </si>
  <si>
    <t>Opravy systému řízení</t>
  </si>
  <si>
    <t>{34b50692-dc20-4eb8-a961-e4fd6f2774d4}</t>
  </si>
  <si>
    <t>PS05</t>
  </si>
  <si>
    <t>Opravy kamerového systému</t>
  </si>
  <si>
    <t>{14c47e3d-db8a-42d5-81cf-fcb22b5117a3}</t>
  </si>
  <si>
    <t>PS06</t>
  </si>
  <si>
    <t>Opravy protihlukových stěn</t>
  </si>
  <si>
    <t>{7f5a23d0-6001-4a9c-ac0b-ef45ec5e339a}</t>
  </si>
  <si>
    <t>PS07</t>
  </si>
  <si>
    <t>Opravy protihlukového zařízení brzd</t>
  </si>
  <si>
    <t>{90f75946-3d8b-49fd-8178-a693822914ec}</t>
  </si>
  <si>
    <t>VON</t>
  </si>
  <si>
    <t>Vedlejší rozpočtové náklady</t>
  </si>
  <si>
    <t>{017dacfb-fd84-498b-892e-9ef59d7102c4}</t>
  </si>
  <si>
    <t>KRYCÍ LIST SOUPISU PRACÍ</t>
  </si>
  <si>
    <t>Objekt:</t>
  </si>
  <si>
    <t>PS01 - Čtyřletý odborný servis</t>
  </si>
  <si>
    <t>REKAPITULACE ČLENĚNÍ SOUPISU PRACÍ</t>
  </si>
  <si>
    <t>Kód dílu - Popis</t>
  </si>
  <si>
    <t>Cena celkem [CZK]</t>
  </si>
  <si>
    <t>Náklady ze soupisu prací</t>
  </si>
  <si>
    <t>-1</t>
  </si>
  <si>
    <t>N00 - Nepojmenované práce</t>
  </si>
  <si>
    <t xml:space="preserve">    N01 - Nepojmenovaný díl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</si>
  <si>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</si>
  <si>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</si>
  <si>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</si>
  <si>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</si>
  <si>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</si>
  <si>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</si>
  <si>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</si>
  <si>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</si>
  <si>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</si>
  <si>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</si>
  <si>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</si>
  <si>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</si>
  <si>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</si>
  <si>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N00</t>
  </si>
  <si>
    <t>Nepojmenované práce</t>
  </si>
  <si>
    <t>4</t>
  </si>
  <si>
    <t>ROZPOCET</t>
  </si>
  <si>
    <t>N01</t>
  </si>
  <si>
    <t>Nepojmenovaný díl</t>
  </si>
  <si>
    <t>K</t>
  </si>
  <si>
    <t>759180800R</t>
  </si>
  <si>
    <t>Odborný servis KB - měsíční dle T300</t>
  </si>
  <si>
    <t>kpl</t>
  </si>
  <si>
    <t>262144</t>
  </si>
  <si>
    <t>155084739</t>
  </si>
  <si>
    <t>759180801R</t>
  </si>
  <si>
    <t>Odborný servis KB - pololetní</t>
  </si>
  <si>
    <t>-312312692</t>
  </si>
  <si>
    <t>3</t>
  </si>
  <si>
    <t>759180802R</t>
  </si>
  <si>
    <t>Odborný servis OSJ - měsíční dle T300</t>
  </si>
  <si>
    <t>1604688278</t>
  </si>
  <si>
    <t>759180803R</t>
  </si>
  <si>
    <t>Odborný servis OSJ - čtvrtletní dle T300</t>
  </si>
  <si>
    <t>2068502553</t>
  </si>
  <si>
    <t>5</t>
  </si>
  <si>
    <t>759180804R</t>
  </si>
  <si>
    <t xml:space="preserve">Odborný servis OSJ -  pololetní dle T300</t>
  </si>
  <si>
    <t>-991114777</t>
  </si>
  <si>
    <t>6</t>
  </si>
  <si>
    <t>759180805R</t>
  </si>
  <si>
    <t>Odborný servis OSJ - roční dle T300</t>
  </si>
  <si>
    <t>967940667</t>
  </si>
  <si>
    <t>7</t>
  </si>
  <si>
    <t>759180806R</t>
  </si>
  <si>
    <t>Odborný servis kompresorovny - měsíční dle T300</t>
  </si>
  <si>
    <t>-1115439162</t>
  </si>
  <si>
    <t>8</t>
  </si>
  <si>
    <t>759180807R</t>
  </si>
  <si>
    <t>Odborný servis kompresorovny - čtvrtletní dle T300</t>
  </si>
  <si>
    <t>-182408706</t>
  </si>
  <si>
    <t>9</t>
  </si>
  <si>
    <t>759180808R</t>
  </si>
  <si>
    <t>Odborný servis kompresorovny - pololetní dle T300</t>
  </si>
  <si>
    <t>1505424167</t>
  </si>
  <si>
    <t>10</t>
  </si>
  <si>
    <t>759180809R</t>
  </si>
  <si>
    <t>Odborný servis kompresorovny - roční dle T300</t>
  </si>
  <si>
    <t>-408480410</t>
  </si>
  <si>
    <t>11</t>
  </si>
  <si>
    <t>759180810R</t>
  </si>
  <si>
    <t>Pravidelný odborný roční servis kompresorů - základní (pro 3 kompresory)</t>
  </si>
  <si>
    <t>135618718</t>
  </si>
  <si>
    <t>12</t>
  </si>
  <si>
    <t>759180811R</t>
  </si>
  <si>
    <t>Pravidelný odborný roční servis kompresorů - rozšířený (pro 3 kompresory)</t>
  </si>
  <si>
    <t>-169530976</t>
  </si>
  <si>
    <t>13</t>
  </si>
  <si>
    <t>759200504R</t>
  </si>
  <si>
    <t>Odborný servis AŘKB a měřiče hmotnosti - pololetní</t>
  </si>
  <si>
    <t>-1785090062</t>
  </si>
  <si>
    <t>14</t>
  </si>
  <si>
    <t>759200505R</t>
  </si>
  <si>
    <t>Odborný servis AŘKB a měřiče hmotnosti - roční</t>
  </si>
  <si>
    <t>-48514649</t>
  </si>
  <si>
    <t>16</t>
  </si>
  <si>
    <t>591702001R</t>
  </si>
  <si>
    <t>Odborný servis protihlukové clony KB - roční</t>
  </si>
  <si>
    <t>-2019282842</t>
  </si>
  <si>
    <t>17</t>
  </si>
  <si>
    <t>591702501R</t>
  </si>
  <si>
    <t>Odborný servis protihlukového zařízení KB -pololetní</t>
  </si>
  <si>
    <t>1428460927</t>
  </si>
  <si>
    <t>PS02 - Opravy kolejových brzd</t>
  </si>
  <si>
    <t>OST - Ostatní</t>
  </si>
  <si>
    <t>OST</t>
  </si>
  <si>
    <t>Ostatní</t>
  </si>
  <si>
    <t>25</t>
  </si>
  <si>
    <t>7591815545</t>
  </si>
  <si>
    <t>Montáž nájezdové lišty DKB pravé</t>
  </si>
  <si>
    <t>kus</t>
  </si>
  <si>
    <t>-275388847</t>
  </si>
  <si>
    <t>26</t>
  </si>
  <si>
    <t>7591815547</t>
  </si>
  <si>
    <t>Montáž nájezdové lišty DKB levé</t>
  </si>
  <si>
    <t>1429686084</t>
  </si>
  <si>
    <t>27</t>
  </si>
  <si>
    <t>7591815550</t>
  </si>
  <si>
    <t>Montáž střední lišty DKB</t>
  </si>
  <si>
    <t>-1783758961</t>
  </si>
  <si>
    <t>96</t>
  </si>
  <si>
    <t>7591915115</t>
  </si>
  <si>
    <t>Montáž manometru - zahrnuje umístění a připojení k rozvodům tlakového vzduchu</t>
  </si>
  <si>
    <t>2080534245</t>
  </si>
  <si>
    <t>99</t>
  </si>
  <si>
    <t>7591917115</t>
  </si>
  <si>
    <t>Demontáž manometru - zahrnuje odpojení od rozvodů tlakového vzduchu</t>
  </si>
  <si>
    <t>322678357</t>
  </si>
  <si>
    <t>103</t>
  </si>
  <si>
    <t>HZS4232</t>
  </si>
  <si>
    <t>Hodinová zúčtovací sazba technik odborný</t>
  </si>
  <si>
    <t>hod</t>
  </si>
  <si>
    <t>2057701235</t>
  </si>
  <si>
    <t>7591705050</t>
  </si>
  <si>
    <t>Montáž ovládací soupravy DKB</t>
  </si>
  <si>
    <t>1943739637</t>
  </si>
  <si>
    <t>7591815420</t>
  </si>
  <si>
    <t>Montáž odfukovacího hrdla DKB</t>
  </si>
  <si>
    <t>1704505747</t>
  </si>
  <si>
    <t>7591815425</t>
  </si>
  <si>
    <t>Montáž trámce DKB středního</t>
  </si>
  <si>
    <t>-1699856299</t>
  </si>
  <si>
    <t>7591815427</t>
  </si>
  <si>
    <t>Montáž trámce DKB nájezdového L/P</t>
  </si>
  <si>
    <t>268602925</t>
  </si>
  <si>
    <t>7591815430</t>
  </si>
  <si>
    <t>Montáž spodní pístnice DKB</t>
  </si>
  <si>
    <t>1624986561</t>
  </si>
  <si>
    <t>7591815450</t>
  </si>
  <si>
    <t>Montáž hadice DKB spojovací</t>
  </si>
  <si>
    <t>904817704</t>
  </si>
  <si>
    <t>7591815455</t>
  </si>
  <si>
    <t>Montáž hadice DKB tendrové</t>
  </si>
  <si>
    <t>1892862846</t>
  </si>
  <si>
    <t>7591815460</t>
  </si>
  <si>
    <t>Montáž tlumiče komplet DKB jednoramenné páky</t>
  </si>
  <si>
    <t>274813275</t>
  </si>
  <si>
    <t>7591815465</t>
  </si>
  <si>
    <t>Montáž tlumiče komplet DKB dvouramenné páky</t>
  </si>
  <si>
    <t>-1980812389</t>
  </si>
  <si>
    <t>7591815470</t>
  </si>
  <si>
    <t>Montáž čepu páky a pístu DKB</t>
  </si>
  <si>
    <t>488182567</t>
  </si>
  <si>
    <t>7591815475</t>
  </si>
  <si>
    <t>Montáž seřizovacího šroubu TR 70x10 DKB</t>
  </si>
  <si>
    <t>1275356943</t>
  </si>
  <si>
    <t>7591815480</t>
  </si>
  <si>
    <t>Montáž šroubu k lištám M27x80 (8G)+matice+podložka DKB</t>
  </si>
  <si>
    <t>1519563916</t>
  </si>
  <si>
    <t>7591815485</t>
  </si>
  <si>
    <t>Montáž šroubu TR68 DKB</t>
  </si>
  <si>
    <t>-2010613592</t>
  </si>
  <si>
    <t>7591815490</t>
  </si>
  <si>
    <t>Montáž kamenu TR68 DKB</t>
  </si>
  <si>
    <t>-179760708</t>
  </si>
  <si>
    <t>7591815495</t>
  </si>
  <si>
    <t>Montáž pojistky šroubu TR68 DKB</t>
  </si>
  <si>
    <t>-533618553</t>
  </si>
  <si>
    <t>7591815500</t>
  </si>
  <si>
    <t>Montáž svěrky DKB</t>
  </si>
  <si>
    <t>-1877556026</t>
  </si>
  <si>
    <t>7591815505</t>
  </si>
  <si>
    <t>Montáž šroubu svěrkového, pérovky, matky DKB</t>
  </si>
  <si>
    <t>-515130944</t>
  </si>
  <si>
    <t>18</t>
  </si>
  <si>
    <t>7591815510</t>
  </si>
  <si>
    <t>Montáž svorníku válce DKB</t>
  </si>
  <si>
    <t>-1506206025</t>
  </si>
  <si>
    <t>19</t>
  </si>
  <si>
    <t>7591815515</t>
  </si>
  <si>
    <t>Montáž šroubu nástavce DKB</t>
  </si>
  <si>
    <t>515524193</t>
  </si>
  <si>
    <t>20</t>
  </si>
  <si>
    <t>7591815520</t>
  </si>
  <si>
    <t>Montáž matice TR 70X10 DKB</t>
  </si>
  <si>
    <t>780783031</t>
  </si>
  <si>
    <t>7591815525</t>
  </si>
  <si>
    <t>Montáž pružiny ke sponě DKB</t>
  </si>
  <si>
    <t>-1843010666</t>
  </si>
  <si>
    <t>22</t>
  </si>
  <si>
    <t>7591815530</t>
  </si>
  <si>
    <t>Montáž mazání hlavního čepu DKB</t>
  </si>
  <si>
    <t>-162869734</t>
  </si>
  <si>
    <t>23</t>
  </si>
  <si>
    <t>7591815535</t>
  </si>
  <si>
    <t>Montáž šroubu přídržnice DKB</t>
  </si>
  <si>
    <t>-106896861</t>
  </si>
  <si>
    <t>24</t>
  </si>
  <si>
    <t>7591815540</t>
  </si>
  <si>
    <t>Montáž dvojitého pružného kroužku DKB</t>
  </si>
  <si>
    <t>498866845</t>
  </si>
  <si>
    <t>28</t>
  </si>
  <si>
    <t>7591815560</t>
  </si>
  <si>
    <t>Frézování brzdové lišty DKB</t>
  </si>
  <si>
    <t>-1789356109</t>
  </si>
  <si>
    <t>29</t>
  </si>
  <si>
    <t>7591817410</t>
  </si>
  <si>
    <t>Demontáž nakolejovače DKB</t>
  </si>
  <si>
    <t>1937630753</t>
  </si>
  <si>
    <t>30</t>
  </si>
  <si>
    <t>7591817420</t>
  </si>
  <si>
    <t>Demontáž odfukovacího hrdla DKB</t>
  </si>
  <si>
    <t>-1349590055</t>
  </si>
  <si>
    <t>31</t>
  </si>
  <si>
    <t>7591817425</t>
  </si>
  <si>
    <t>Demontáž trámce DKB středního</t>
  </si>
  <si>
    <t>2050109655</t>
  </si>
  <si>
    <t>32</t>
  </si>
  <si>
    <t>7591817427</t>
  </si>
  <si>
    <t>Demontáž trámce DKB nájezdového L/P</t>
  </si>
  <si>
    <t>1903732281</t>
  </si>
  <si>
    <t>33</t>
  </si>
  <si>
    <t>7591817430</t>
  </si>
  <si>
    <t>Demontáž spodní pístnice DKB</t>
  </si>
  <si>
    <t>1403301978</t>
  </si>
  <si>
    <t>34</t>
  </si>
  <si>
    <t>7591817450</t>
  </si>
  <si>
    <t>Demontáž hadice DKB spojovací</t>
  </si>
  <si>
    <t>16182696</t>
  </si>
  <si>
    <t>35</t>
  </si>
  <si>
    <t>7591817455</t>
  </si>
  <si>
    <t>Demontáž hadice DKB tendrové</t>
  </si>
  <si>
    <t>-2012977846</t>
  </si>
  <si>
    <t>36</t>
  </si>
  <si>
    <t>7591817460</t>
  </si>
  <si>
    <t>Demontáž tlumiče komplet DKB jednoramenné páky</t>
  </si>
  <si>
    <t>904677837</t>
  </si>
  <si>
    <t>37</t>
  </si>
  <si>
    <t>7591817465</t>
  </si>
  <si>
    <t>Demontáž tlumiče komplet DKB dvouramenné páky</t>
  </si>
  <si>
    <t>-845046533</t>
  </si>
  <si>
    <t>38</t>
  </si>
  <si>
    <t>7591817470</t>
  </si>
  <si>
    <t>Demontáž čepu páky a pístu DKB</t>
  </si>
  <si>
    <t>-1846461532</t>
  </si>
  <si>
    <t>39</t>
  </si>
  <si>
    <t>7591817475</t>
  </si>
  <si>
    <t>Demontáž seřizovacího šroubu TR 70x10 DKB</t>
  </si>
  <si>
    <t>-676787061</t>
  </si>
  <si>
    <t>40</t>
  </si>
  <si>
    <t>7591817480</t>
  </si>
  <si>
    <t>Demontáž šroubu k lištám M27x80 (8G)+matice+podložka DKB</t>
  </si>
  <si>
    <t>1644626470</t>
  </si>
  <si>
    <t>41</t>
  </si>
  <si>
    <t>7591817485</t>
  </si>
  <si>
    <t>Demontáž šroubu TR68 DKB</t>
  </si>
  <si>
    <t>-2009801866</t>
  </si>
  <si>
    <t>42</t>
  </si>
  <si>
    <t>7591817490</t>
  </si>
  <si>
    <t>Demontáž kamenu TR68 DKB</t>
  </si>
  <si>
    <t>-673671008</t>
  </si>
  <si>
    <t>43</t>
  </si>
  <si>
    <t>7591817495</t>
  </si>
  <si>
    <t>Demontáž pojistky šroubu TR68 DKB</t>
  </si>
  <si>
    <t>1887472123</t>
  </si>
  <si>
    <t>44</t>
  </si>
  <si>
    <t>7591817500</t>
  </si>
  <si>
    <t>Demontáž svěrky DKB</t>
  </si>
  <si>
    <t>-1603339595</t>
  </si>
  <si>
    <t>45</t>
  </si>
  <si>
    <t>7591817505</t>
  </si>
  <si>
    <t>Demontáž šroubu svěrkového, pérovky, matky DKB</t>
  </si>
  <si>
    <t>1967730483</t>
  </si>
  <si>
    <t>46</t>
  </si>
  <si>
    <t>7591817510</t>
  </si>
  <si>
    <t>Demontáž svorníku válce DKB</t>
  </si>
  <si>
    <t>-934979650</t>
  </si>
  <si>
    <t>47</t>
  </si>
  <si>
    <t>7591817515</t>
  </si>
  <si>
    <t>Demontáž šroubu nástavce DKB</t>
  </si>
  <si>
    <t>-749350849</t>
  </si>
  <si>
    <t>48</t>
  </si>
  <si>
    <t>7591817520</t>
  </si>
  <si>
    <t>Demontáž matice TR 70X10 DKB</t>
  </si>
  <si>
    <t>-1392578410</t>
  </si>
  <si>
    <t>49</t>
  </si>
  <si>
    <t>7591817525</t>
  </si>
  <si>
    <t>Demontáž pružiny ke sponě DKB</t>
  </si>
  <si>
    <t>206969567</t>
  </si>
  <si>
    <t>50</t>
  </si>
  <si>
    <t>7591705200R</t>
  </si>
  <si>
    <t>Montáž součástí kolejových brzd těsnění OSJKB</t>
  </si>
  <si>
    <t>-1417990816</t>
  </si>
  <si>
    <t>51</t>
  </si>
  <si>
    <t>7591705202R</t>
  </si>
  <si>
    <t>Montáž součástí kolejových brzd topné desky 150 W OSJKB</t>
  </si>
  <si>
    <t>1860635354</t>
  </si>
  <si>
    <t>52</t>
  </si>
  <si>
    <t>7591705204R</t>
  </si>
  <si>
    <t>Montáž součástí kolejových brzd elektromagnetického ventilu 6VZ OSJKB</t>
  </si>
  <si>
    <t>776968385</t>
  </si>
  <si>
    <t>53</t>
  </si>
  <si>
    <t>7591705206R</t>
  </si>
  <si>
    <t>Montáž součástí kolejových brzd těsnění tl. 5 mm OSJKB</t>
  </si>
  <si>
    <t>-1635629322</t>
  </si>
  <si>
    <t>54</t>
  </si>
  <si>
    <t>7591705208R</t>
  </si>
  <si>
    <t>Montáž součástí kolejových brzd regulátoru teploty 0-40°C kontakty B OSJKB</t>
  </si>
  <si>
    <t>-470174003</t>
  </si>
  <si>
    <t>55</t>
  </si>
  <si>
    <t>7591705210R</t>
  </si>
  <si>
    <t>Demontáž součástí kolejových brzd těsnění OSJKB</t>
  </si>
  <si>
    <t>-755219196</t>
  </si>
  <si>
    <t>56</t>
  </si>
  <si>
    <t>7591705212R</t>
  </si>
  <si>
    <t>Demontáž součástí kolejových brzd topné desky 150 W OSJKB</t>
  </si>
  <si>
    <t>-858060404</t>
  </si>
  <si>
    <t>57</t>
  </si>
  <si>
    <t>M</t>
  </si>
  <si>
    <t>7591810314</t>
  </si>
  <si>
    <t>Kolejové brzdy DKB spodní pístnice DKB, ocelový píst s talířem a upevňovacím okem</t>
  </si>
  <si>
    <t>-1101291472</t>
  </si>
  <si>
    <t>58</t>
  </si>
  <si>
    <t>7591810332</t>
  </si>
  <si>
    <t>Kolejové brzdy DKB spojovací hadice DKB, vysokotlaká hadice s ocelovými koncovkami</t>
  </si>
  <si>
    <t>24713876</t>
  </si>
  <si>
    <t>59</t>
  </si>
  <si>
    <t>7591810334</t>
  </si>
  <si>
    <t>Kolejové brzdy DKB tendrová hadice DKB, vysokotlaká hadice s ocelovými koncovkami</t>
  </si>
  <si>
    <t>5079789</t>
  </si>
  <si>
    <t>60</t>
  </si>
  <si>
    <t>7591810338</t>
  </si>
  <si>
    <t>Kolejové brzdy DKB tlumič dvouramenné páky komplet DKB, sestava pružinového tlumiče</t>
  </si>
  <si>
    <t>147994127</t>
  </si>
  <si>
    <t>61</t>
  </si>
  <si>
    <t>7591810336</t>
  </si>
  <si>
    <t>Kolejové brzdy DKB tlumič jednoramenné páky komplet DKB, sestava pružinového tlumiče</t>
  </si>
  <si>
    <t>1608706061</t>
  </si>
  <si>
    <t>62</t>
  </si>
  <si>
    <t>7591810340</t>
  </si>
  <si>
    <t>Kolejové brzdy DKB čep páky a pístu DKB, ocelový obrobek</t>
  </si>
  <si>
    <t>-1987120353</t>
  </si>
  <si>
    <t>63</t>
  </si>
  <si>
    <t>7591810342</t>
  </si>
  <si>
    <t xml:space="preserve">Kolejové brzdy DKB seřizovací šroub  TR70x10 DKB, TR70x10</t>
  </si>
  <si>
    <t>1709331366</t>
  </si>
  <si>
    <t>64</t>
  </si>
  <si>
    <t>7591810344</t>
  </si>
  <si>
    <t>Kolejové brzdy DKB šroub k lištám M27x80 (8G)+matice a podložka DKB</t>
  </si>
  <si>
    <t>338955858</t>
  </si>
  <si>
    <t>65</t>
  </si>
  <si>
    <t>7591810346</t>
  </si>
  <si>
    <t>Kolejové brzdy DKB šroub TR68 DKB</t>
  </si>
  <si>
    <t>-1319837934</t>
  </si>
  <si>
    <t>66</t>
  </si>
  <si>
    <t>7591810348</t>
  </si>
  <si>
    <t>Kolejové brzdy DKB kámen TR68 DKB, matice TR68</t>
  </si>
  <si>
    <t>-1976594508</t>
  </si>
  <si>
    <t>67</t>
  </si>
  <si>
    <t>7591810350</t>
  </si>
  <si>
    <t>Kolejové brzdy DKB pojistka šroubu TR68 DKB, pojistka TR68</t>
  </si>
  <si>
    <t>1655504352</t>
  </si>
  <si>
    <t>68</t>
  </si>
  <si>
    <t>7591810352</t>
  </si>
  <si>
    <t>Kolejové brzdy DKB svěrka DKB,ocelový odlitek</t>
  </si>
  <si>
    <t>873308746</t>
  </si>
  <si>
    <t>69</t>
  </si>
  <si>
    <t>7591810354</t>
  </si>
  <si>
    <t>Kolejové brzdy DKB šroub svěrkový, pérovka, matka DKB,M24x75,T5</t>
  </si>
  <si>
    <t>1645558896</t>
  </si>
  <si>
    <t>70</t>
  </si>
  <si>
    <t>7591810356</t>
  </si>
  <si>
    <t>Kolejové brzdy DKB svorník válce DKB,ocelový obrobek</t>
  </si>
  <si>
    <t>1673930283</t>
  </si>
  <si>
    <t>71</t>
  </si>
  <si>
    <t>7591810358</t>
  </si>
  <si>
    <t>Kolejové brzdy DKB šroub nástavce DKB,ocelový obrobek</t>
  </si>
  <si>
    <t>-496454628</t>
  </si>
  <si>
    <t>72</t>
  </si>
  <si>
    <t>7591810360</t>
  </si>
  <si>
    <t>Kolejové brzdy DKB matice TR70X10 DKB</t>
  </si>
  <si>
    <t>519993505</t>
  </si>
  <si>
    <t>73</t>
  </si>
  <si>
    <t>7591810362</t>
  </si>
  <si>
    <t>Kolejové brzdy DKB pružina ke sponě DKB,pružina 3x86</t>
  </si>
  <si>
    <t>340249818</t>
  </si>
  <si>
    <t>74</t>
  </si>
  <si>
    <t>7591810364</t>
  </si>
  <si>
    <t>Kolejové brzdy DKB mazání hlavního čepu DKB,ocelová trubka s maznicí a šroubením</t>
  </si>
  <si>
    <t>1492117313</t>
  </si>
  <si>
    <t>75</t>
  </si>
  <si>
    <t>7591810366</t>
  </si>
  <si>
    <t>Kolejové brzdy DKB šroub přídržnice DKB,M24x75</t>
  </si>
  <si>
    <t>-142575892</t>
  </si>
  <si>
    <t>76</t>
  </si>
  <si>
    <t>7591810368</t>
  </si>
  <si>
    <t>Kolejové brzdy DKB dvojitý pružný kroužek DKB,pérová podložka</t>
  </si>
  <si>
    <t>-706639656</t>
  </si>
  <si>
    <t>77</t>
  </si>
  <si>
    <t>7591810370</t>
  </si>
  <si>
    <t>Kolejové brzdy DKB nájezdová lišta pravá DKB,ocelový odlitek 65x129x1684</t>
  </si>
  <si>
    <t>-1622251107</t>
  </si>
  <si>
    <t>78</t>
  </si>
  <si>
    <t>7591810372</t>
  </si>
  <si>
    <t>Kolejové brzdy DKB nájezdová lišta levá DKB,ocelový odlitek 65x129x1684</t>
  </si>
  <si>
    <t>1847655185</t>
  </si>
  <si>
    <t>79</t>
  </si>
  <si>
    <t>7591810374</t>
  </si>
  <si>
    <t>Kolejové brzdy DKB střední lišta DKB,ocelový odlitek 65x129x2274</t>
  </si>
  <si>
    <t>-594599682</t>
  </si>
  <si>
    <t>80</t>
  </si>
  <si>
    <t>7591810306</t>
  </si>
  <si>
    <t>Kolejové brzdy DKB trámec střední DKB-GO, ocelový odlitek, střední nosník po GO</t>
  </si>
  <si>
    <t>-528161742</t>
  </si>
  <si>
    <t>81</t>
  </si>
  <si>
    <t>7591810310</t>
  </si>
  <si>
    <t xml:space="preserve">Kolejové brzdy DKB trámec nájezdový L/P DKB-GO, ocelový odlitek, koncový  nosník po GO</t>
  </si>
  <si>
    <t>-754470384</t>
  </si>
  <si>
    <t>82</t>
  </si>
  <si>
    <t>7591810304</t>
  </si>
  <si>
    <t>Kolejové brzdy DKB odfukovací hrdlo DKB, sestava tělesa šroubení a pístu</t>
  </si>
  <si>
    <t>-153529359</t>
  </si>
  <si>
    <t>83</t>
  </si>
  <si>
    <t>7591815410</t>
  </si>
  <si>
    <t>Montáž nakolejovače DKB</t>
  </si>
  <si>
    <t>-390688518</t>
  </si>
  <si>
    <t>84</t>
  </si>
  <si>
    <t>7591810286</t>
  </si>
  <si>
    <t>Kolejové brzdy DKB nakolejovač-GO, ocelový odlitek</t>
  </si>
  <si>
    <t>-407818663</t>
  </si>
  <si>
    <t>85</t>
  </si>
  <si>
    <t>7591705214R</t>
  </si>
  <si>
    <t>Demontáž součástí kolejových brzd elektromagnetického ventilu 6VZ OSJKB</t>
  </si>
  <si>
    <t>407693919</t>
  </si>
  <si>
    <t>86</t>
  </si>
  <si>
    <t>7591705216R</t>
  </si>
  <si>
    <t>Demontáž součástí kolejových brzd těsnění tl. 5 mm OSJKB</t>
  </si>
  <si>
    <t>1039779454</t>
  </si>
  <si>
    <t>87</t>
  </si>
  <si>
    <t>7591705218R</t>
  </si>
  <si>
    <t>Demontáž součástí kolejových brzd - regulátoru teploty 0-40st.C kontakty B OSJKB</t>
  </si>
  <si>
    <t>-468389406</t>
  </si>
  <si>
    <t>88</t>
  </si>
  <si>
    <t>7591700110R</t>
  </si>
  <si>
    <t>Spádoviště - kolejové brzdy OSJKB elektromag.ventil 6VZ</t>
  </si>
  <si>
    <t>ks</t>
  </si>
  <si>
    <t>-965647335</t>
  </si>
  <si>
    <t>89</t>
  </si>
  <si>
    <t>7591700115R</t>
  </si>
  <si>
    <t>Spádoviště - kolejové brzdy OSJKB regulátor teploty 0-40°C kontakty B</t>
  </si>
  <si>
    <t>200884175</t>
  </si>
  <si>
    <t>90</t>
  </si>
  <si>
    <t>7591817530</t>
  </si>
  <si>
    <t>Demontáž mazání hlavního čepu DKB</t>
  </si>
  <si>
    <t>-2102204725</t>
  </si>
  <si>
    <t>91</t>
  </si>
  <si>
    <t>7591817535</t>
  </si>
  <si>
    <t>Demontáž šroubu přídržnice DKB</t>
  </si>
  <si>
    <t>1914227866</t>
  </si>
  <si>
    <t>92</t>
  </si>
  <si>
    <t>7591817540</t>
  </si>
  <si>
    <t>Demontáž dvojitého pružného kroužku DKB</t>
  </si>
  <si>
    <t>-1968210122</t>
  </si>
  <si>
    <t>93</t>
  </si>
  <si>
    <t>7591817545</t>
  </si>
  <si>
    <t>Demontáž nájezdové lišty DKB pravé</t>
  </si>
  <si>
    <t>-996978817</t>
  </si>
  <si>
    <t>94</t>
  </si>
  <si>
    <t>7591817547</t>
  </si>
  <si>
    <t>Demontáž nájezdové lišty DKB levé</t>
  </si>
  <si>
    <t>-1526955988</t>
  </si>
  <si>
    <t>95</t>
  </si>
  <si>
    <t>7591817550</t>
  </si>
  <si>
    <t>Demontáž střední lišty DKB</t>
  </si>
  <si>
    <t>-1563427976</t>
  </si>
  <si>
    <t>97</t>
  </si>
  <si>
    <t>7591915160</t>
  </si>
  <si>
    <t>Montáž ventilu pojišťovacího DN 15</t>
  </si>
  <si>
    <t>-619904363</t>
  </si>
  <si>
    <t>98</t>
  </si>
  <si>
    <t>7591915170</t>
  </si>
  <si>
    <t>Montáž ventilu redukčního</t>
  </si>
  <si>
    <t>-28289814</t>
  </si>
  <si>
    <t>100</t>
  </si>
  <si>
    <t>7591917160</t>
  </si>
  <si>
    <t>Demontáž ventilu pojišťovacího DN 15</t>
  </si>
  <si>
    <t>1551426565</t>
  </si>
  <si>
    <t>101</t>
  </si>
  <si>
    <t>7591917170</t>
  </si>
  <si>
    <t>Demontáž ventilu redukčního</t>
  </si>
  <si>
    <t>-195685850</t>
  </si>
  <si>
    <t>102</t>
  </si>
  <si>
    <t>HZS2131</t>
  </si>
  <si>
    <t xml:space="preserve">Hodinové zúčtovací sazby profesí PSV  provádění stavebních konstrukcí zámečník</t>
  </si>
  <si>
    <t>-1564173223</t>
  </si>
  <si>
    <t>PS03 - Opravy kompresoroven</t>
  </si>
  <si>
    <t>7591910500</t>
  </si>
  <si>
    <t xml:space="preserve">Spádoviště - kompresorovny Pojišťovací ventil  DN 15</t>
  </si>
  <si>
    <t>-1647011952</t>
  </si>
  <si>
    <t>7591910370</t>
  </si>
  <si>
    <t>Spádoviště - kompresorovny Manometr na výtlaku, 0-10bar, připojení 1/2"</t>
  </si>
  <si>
    <t>271550397</t>
  </si>
  <si>
    <t>7591910520</t>
  </si>
  <si>
    <t xml:space="preserve">Spádoviště - kompresorovny Redukční ventil  DAKO</t>
  </si>
  <si>
    <t>-565562562</t>
  </si>
  <si>
    <t>7591910930</t>
  </si>
  <si>
    <t>Spádoviště - kompresorovny Těsnění vzduch. filtru</t>
  </si>
  <si>
    <t>-1489140008</t>
  </si>
  <si>
    <t>7591910770</t>
  </si>
  <si>
    <t>Spádoviště - kompresorovny odlehčovací ventil univerzální</t>
  </si>
  <si>
    <t>-507825864</t>
  </si>
  <si>
    <t>7591910870</t>
  </si>
  <si>
    <t>Spádoviště - kompresorovny Teplotní čidlo</t>
  </si>
  <si>
    <t>-1891993718</t>
  </si>
  <si>
    <t>7591910590</t>
  </si>
  <si>
    <t xml:space="preserve">Spádoviště - kompresorovny šroubovice  (nová)</t>
  </si>
  <si>
    <t>-755535430</t>
  </si>
  <si>
    <t>24626863</t>
  </si>
  <si>
    <t>hmota nátěrová akrylátová disperzní</t>
  </si>
  <si>
    <t>kg</t>
  </si>
  <si>
    <t>369035207</t>
  </si>
  <si>
    <t>7591913020</t>
  </si>
  <si>
    <t>Generální oprava šroubového bloku kompresoru</t>
  </si>
  <si>
    <t>-1719417711</t>
  </si>
  <si>
    <t>7591910600</t>
  </si>
  <si>
    <t>Spádoviště - kompresorovny repase šroubovice</t>
  </si>
  <si>
    <t>-1701417265</t>
  </si>
  <si>
    <t>7591910210</t>
  </si>
  <si>
    <t>Spádoviště - kompresorovny Tlakové čidlo</t>
  </si>
  <si>
    <t>-623369442</t>
  </si>
  <si>
    <t>7591910800</t>
  </si>
  <si>
    <t>Spádoviště - kompresorovny chladící kapalina sušičky</t>
  </si>
  <si>
    <t>-732811520</t>
  </si>
  <si>
    <t>7591910650</t>
  </si>
  <si>
    <t>Spádoviště - kompresorovny Výměna gufera hřídele šroubovice</t>
  </si>
  <si>
    <t>-117978160</t>
  </si>
  <si>
    <t>7591910660</t>
  </si>
  <si>
    <t>Spádoviště - kompresorovny Manometr na rozvodné kostce</t>
  </si>
  <si>
    <t>-1881385090</t>
  </si>
  <si>
    <t>7591911090</t>
  </si>
  <si>
    <t>Spádoviště - kompresorovny Filtr vzduchového potrubí - vložka</t>
  </si>
  <si>
    <t>1706896748</t>
  </si>
  <si>
    <t>7591911100</t>
  </si>
  <si>
    <t>Spádoviště - kompresorovny Filtr vzduchového potrubí - plovák</t>
  </si>
  <si>
    <t>1056335290</t>
  </si>
  <si>
    <t>7591911110</t>
  </si>
  <si>
    <t>Spádoviště - kompresorovny Vibrační diagnostika HSC18,5 nebo GA18+FF</t>
  </si>
  <si>
    <t>-1118480885</t>
  </si>
  <si>
    <t>7591911410</t>
  </si>
  <si>
    <t>Spádoviště - kompresorovny GA18+FF air/oil filter sada - olejový filtr, vzduchový filtr, sada těsnění, těsnění napouštěcího a vypouštěcího ventilu</t>
  </si>
  <si>
    <t>1942807732</t>
  </si>
  <si>
    <t>7591911420</t>
  </si>
  <si>
    <t>Spádoviště - kompresorovny GA18+FF air/oil separator kit - olejový, vzduchový filtr separátoru, sada těsnění</t>
  </si>
  <si>
    <t>420530217</t>
  </si>
  <si>
    <t>7591911430</t>
  </si>
  <si>
    <t>Spádoviště - kompresorovny GA18+FF servisní sada zpětného ventilu - sada těsnění</t>
  </si>
  <si>
    <t>1956831613</t>
  </si>
  <si>
    <t>7591911440</t>
  </si>
  <si>
    <t>Spádoviště - kompresorovny GA18+FF servisní sada termostatického ventilu - termostatický ventil, sada těsnění</t>
  </si>
  <si>
    <t>1777146966</t>
  </si>
  <si>
    <t>7591911450</t>
  </si>
  <si>
    <t>Spádoviště - kompresorovny GA18+FF servisní sada repase separátoru, sacího a zpětného ventilu</t>
  </si>
  <si>
    <t>-991383862</t>
  </si>
  <si>
    <t>7591911460</t>
  </si>
  <si>
    <t>Spádoviště - kompresorovny GA18+FF plnící sada odkalovače - membrána, sada těsnění, sada pružin</t>
  </si>
  <si>
    <t>-592669500</t>
  </si>
  <si>
    <t>7591911470</t>
  </si>
  <si>
    <t>Spádoviště - kompresorovny GA18+FF kit repase sušičky - odkalovací ventil před sušičkou, sada těsnění</t>
  </si>
  <si>
    <t>-220431060</t>
  </si>
  <si>
    <t>7591911480</t>
  </si>
  <si>
    <t>Spádoviště - kompresorovny GA18+FF kit repase odkalovače - odkalovací ventil za sušičkou, sada těsnění</t>
  </si>
  <si>
    <t>1194108226</t>
  </si>
  <si>
    <t>7591911490</t>
  </si>
  <si>
    <t>Spádoviště - kompresorovny GA18+FF odlehčovací ventil</t>
  </si>
  <si>
    <t>-821739714</t>
  </si>
  <si>
    <t>7591911500</t>
  </si>
  <si>
    <t>Spádoviště - kompresorovny GA18+FF filtr kit DD70+</t>
  </si>
  <si>
    <t>1491092252</t>
  </si>
  <si>
    <t>7591911510</t>
  </si>
  <si>
    <t>Spádoviště - kompresorovny GA18+FF olej Rif Ndurance 5L</t>
  </si>
  <si>
    <t>-1104037408</t>
  </si>
  <si>
    <t xml:space="preserve">Hodinové zúčtovací sazby ostatních profesí  revizní a kontrolní činnost technik odborný</t>
  </si>
  <si>
    <t>-185228278</t>
  </si>
  <si>
    <t>PS04 - Opravy systému řízení</t>
  </si>
  <si>
    <t>7591700030</t>
  </si>
  <si>
    <t>Spádoviště - ovládání Měřič hmotnosti RJST (ZL07/09)</t>
  </si>
  <si>
    <t>1484277192</t>
  </si>
  <si>
    <t>HZS4212</t>
  </si>
  <si>
    <t>hodinové zúčtovací sazby ostatních profesí - revizní technik specialista</t>
  </si>
  <si>
    <t>799385528</t>
  </si>
  <si>
    <t>PS05 - Opravy kamerového systému</t>
  </si>
  <si>
    <t>7597200020</t>
  </si>
  <si>
    <t>Monitor 24" LCD, IPS-LED/ 1920x1200/ 6ms/ K 1000:1/ 3-300cd/m2/ DVI-D8-bit DP/ 2xUSB</t>
  </si>
  <si>
    <t>1654252846</t>
  </si>
  <si>
    <t>759673141R</t>
  </si>
  <si>
    <t>Rozbor dat</t>
  </si>
  <si>
    <t>-1902703481</t>
  </si>
  <si>
    <t>7596735015</t>
  </si>
  <si>
    <t>Montáž kamery v krytu</t>
  </si>
  <si>
    <t>300187201</t>
  </si>
  <si>
    <t>7596735065</t>
  </si>
  <si>
    <t>Zprovoznění kamery venkovní</t>
  </si>
  <si>
    <t>-738277934</t>
  </si>
  <si>
    <t>7596735220</t>
  </si>
  <si>
    <t>Nastavení a oživení kamerového systému 1 kamera stacionární</t>
  </si>
  <si>
    <t>1703810712</t>
  </si>
  <si>
    <t>7596737015</t>
  </si>
  <si>
    <t>Demontáž kamery z krytu</t>
  </si>
  <si>
    <t>1020871548</t>
  </si>
  <si>
    <t>759673015R</t>
  </si>
  <si>
    <t>Kamerové systémy CCTV Kamera fixní venkovní IP, TD/N, HD 1080p, 3MP, f=4,2 mm, WDR, IR přísvit</t>
  </si>
  <si>
    <t>-1884864698</t>
  </si>
  <si>
    <t>759673100R</t>
  </si>
  <si>
    <t>Kamerové systémy CCTV Kamera fixní Ekonomický NVR pro 4 IP kamery, až 5MP, HDMI, 4x PoE, bez HDD</t>
  </si>
  <si>
    <t>-582829248</t>
  </si>
  <si>
    <t>759673121R</t>
  </si>
  <si>
    <t>Kamerové systémy CCTV Kamera fixní Přídavný HDD s kapacitou 3TB k NVR NUUO</t>
  </si>
  <si>
    <t>-2050718999</t>
  </si>
  <si>
    <t>PS06 - Opravy protihlukových stěn</t>
  </si>
  <si>
    <t>5967101070R</t>
  </si>
  <si>
    <t xml:space="preserve">Protihluková clona KB -  horní/spodní díl</t>
  </si>
  <si>
    <t>-271405740</t>
  </si>
  <si>
    <t>5967101075R</t>
  </si>
  <si>
    <t>Protihluková clona KB - deflektor</t>
  </si>
  <si>
    <t>-1012277833</t>
  </si>
  <si>
    <t>TLR.U216000017035</t>
  </si>
  <si>
    <t xml:space="preserve">TELPUR S 200 MAT RAL  - barva jednovrstvá průmyslová polyuretanová dvousložková antikorozní, tónovatelná dle RAL, ČSN</t>
  </si>
  <si>
    <t>-911506407</t>
  </si>
  <si>
    <t>PS07 - Opravy protihlukového zařízení brzd</t>
  </si>
  <si>
    <t>5967102100R</t>
  </si>
  <si>
    <t>Protihlukové zařízení KB - boční aplikátor HHDX 4.0</t>
  </si>
  <si>
    <t>-1211891280</t>
  </si>
  <si>
    <t>5967102101R</t>
  </si>
  <si>
    <t>Protihlukové zařízení KB - dávkovací agregát B-6</t>
  </si>
  <si>
    <t>1417582892</t>
  </si>
  <si>
    <t>5967102102R</t>
  </si>
  <si>
    <t>Protihlukové zařízení KB - pojez aplikátoru UNI (bez rohového dílu s pružinou)</t>
  </si>
  <si>
    <t>1426557386</t>
  </si>
  <si>
    <t>5967102103R</t>
  </si>
  <si>
    <t>Protihlukové zařízení KB - rohový díl s pružinou</t>
  </si>
  <si>
    <t>1833453667</t>
  </si>
  <si>
    <t>5967102104R</t>
  </si>
  <si>
    <t>Protihlukové zařízení KB - lineární dávkovač LD-770/12 (renovovaný)</t>
  </si>
  <si>
    <t>-648093577</t>
  </si>
  <si>
    <t>5967102105R</t>
  </si>
  <si>
    <t>Protihlukové zařízení KB - lineární dávkovač LD-770/6 (renovovaný)</t>
  </si>
  <si>
    <t>488687458</t>
  </si>
  <si>
    <t>5967102106R</t>
  </si>
  <si>
    <t>Protihlukové zařízení KB - spojovací tyč aplikátoru</t>
  </si>
  <si>
    <t>953372046</t>
  </si>
  <si>
    <t>5967102107R</t>
  </si>
  <si>
    <t>Protihlukové zařízení KB - čerpadlo MAXIFLEX</t>
  </si>
  <si>
    <t>2085145247</t>
  </si>
  <si>
    <t>5967102108R</t>
  </si>
  <si>
    <t>Protihlukové zařízení KB - motor dávkovače -speciál (renovovaný)</t>
  </si>
  <si>
    <t>-944509658</t>
  </si>
  <si>
    <t>5967102109R</t>
  </si>
  <si>
    <t>Protihlukové zařízení KB - filtr (holendr)</t>
  </si>
  <si>
    <t>-1236152271</t>
  </si>
  <si>
    <t>5967102110R</t>
  </si>
  <si>
    <t>Protihlukové zařízení KB - indikátor hmotnosti s vestavěným zesilovačem EPS500</t>
  </si>
  <si>
    <t>1729589165</t>
  </si>
  <si>
    <t>5967102111R</t>
  </si>
  <si>
    <t>protihlukové zařízení KB - senzor panel U50 L=500 B=15</t>
  </si>
  <si>
    <t>59810275</t>
  </si>
  <si>
    <t>5967102112R</t>
  </si>
  <si>
    <t>Protihlukové zařízení KB - materiál pro opravy rozvodných hadiček a trysek</t>
  </si>
  <si>
    <t>1042216504</t>
  </si>
  <si>
    <t>5967102113R</t>
  </si>
  <si>
    <t>Protihlukové zařízení KB - Držák aplikačních lišt (kompletní sada)</t>
  </si>
  <si>
    <t>80817691</t>
  </si>
  <si>
    <t>5967102114R</t>
  </si>
  <si>
    <t>Protihlukové zařízení KB - akumulátor 110 Ah</t>
  </si>
  <si>
    <t>-750965713</t>
  </si>
  <si>
    <t>5967102115R</t>
  </si>
  <si>
    <t>Protihlukové zařízení KB - řídící jednotka ERC-RG10</t>
  </si>
  <si>
    <t>-425553689</t>
  </si>
  <si>
    <t>5967102116R</t>
  </si>
  <si>
    <t>Protihlukové zařízení KB - relé pro indikátor hmotnosti</t>
  </si>
  <si>
    <t>1472004883</t>
  </si>
  <si>
    <t>5967102117R</t>
  </si>
  <si>
    <t>Protihlukové zařízení KB - indukční senzor</t>
  </si>
  <si>
    <t>-956344402</t>
  </si>
  <si>
    <t>5967102118R</t>
  </si>
  <si>
    <t>Protihlukové zařízení KB - ochranný nájezd pravý/levý</t>
  </si>
  <si>
    <t>-1429381295</t>
  </si>
  <si>
    <t>5967102119R</t>
  </si>
  <si>
    <t>Protihlukové zařízení KB - ochranný kryt aplikátoru levý/pravý</t>
  </si>
  <si>
    <t>-1543629892</t>
  </si>
  <si>
    <t>5967102120R</t>
  </si>
  <si>
    <t>Protihlukové zařízení KB - držák ochranného krytu</t>
  </si>
  <si>
    <t>-560744912</t>
  </si>
  <si>
    <t>5917070001R</t>
  </si>
  <si>
    <t>Protihlukové zařízení KB - montáž bočního aplikátoru HHDX 4.0</t>
  </si>
  <si>
    <t>-808843678</t>
  </si>
  <si>
    <t>5917070002R</t>
  </si>
  <si>
    <t>Protihlukové zařízení KB - montáž pojezdu aplikátoru UNI</t>
  </si>
  <si>
    <t>1775171112</t>
  </si>
  <si>
    <t>5917070003R</t>
  </si>
  <si>
    <t>Protihlukové zařízení KB - montáž lineárního dávkovače</t>
  </si>
  <si>
    <t>-59192993</t>
  </si>
  <si>
    <t>5917070004R</t>
  </si>
  <si>
    <t>Protihlukové zařízení KB - montáž dávkovacího agregátu</t>
  </si>
  <si>
    <t>-512304327</t>
  </si>
  <si>
    <t>5917070005R</t>
  </si>
  <si>
    <t>Protihlukové zařízení KB - montáž rohového dílu s pružinou</t>
  </si>
  <si>
    <t>-662136216</t>
  </si>
  <si>
    <t>5917070006R</t>
  </si>
  <si>
    <t>Protihlukové zařízení KB - montáž spojovací tyč aplikátoru</t>
  </si>
  <si>
    <t>2036753781</t>
  </si>
  <si>
    <t>5917070007R</t>
  </si>
  <si>
    <t>Protihlukové zařízení KB - montáž čerpadla MAXIFLEX</t>
  </si>
  <si>
    <t>1622193646</t>
  </si>
  <si>
    <t>5917070008R</t>
  </si>
  <si>
    <t>Protihlukové zařízení KB - montáž motoru dávkovače-speciál</t>
  </si>
  <si>
    <t>-1468758579</t>
  </si>
  <si>
    <t>5917070009R</t>
  </si>
  <si>
    <t>305293554</t>
  </si>
  <si>
    <t>5917070010R</t>
  </si>
  <si>
    <t>Protihlukové zařízení KB - montáž indikátoru hmotnosti (s vestavěným zasilovačem)</t>
  </si>
  <si>
    <t>-511320727</t>
  </si>
  <si>
    <t>5917070011R</t>
  </si>
  <si>
    <t>Protihlukové zařízení KB - montáž senzoru panelu U50</t>
  </si>
  <si>
    <t>776635951</t>
  </si>
  <si>
    <t>5917070012R</t>
  </si>
  <si>
    <t>Protihlukové zařízení KB - montáž držáku aplikačních lišt</t>
  </si>
  <si>
    <t>93935721</t>
  </si>
  <si>
    <t>5917070013R</t>
  </si>
  <si>
    <t>Protihlukové zařízení KB - montáž akumulátoru 110Ah</t>
  </si>
  <si>
    <t>-1993518333</t>
  </si>
  <si>
    <t>5917070014R</t>
  </si>
  <si>
    <t>Protihlukové zařízení KB - montáž řídící jednotky ERC-RG10</t>
  </si>
  <si>
    <t>-861181156</t>
  </si>
  <si>
    <t>5917070015R</t>
  </si>
  <si>
    <t>Protihlukové zařízení KB - montáž relé indikátoru hmotnosti</t>
  </si>
  <si>
    <t>-659374988</t>
  </si>
  <si>
    <t>5917070016R</t>
  </si>
  <si>
    <t>Protihlukové zařízení KB - montáž indukčního senzoru</t>
  </si>
  <si>
    <t>-444898123</t>
  </si>
  <si>
    <t>5917070017R</t>
  </si>
  <si>
    <t>Protihlukové zařízení KB - montáž ochanného nájezdu</t>
  </si>
  <si>
    <t>859541049</t>
  </si>
  <si>
    <t>5917070018R</t>
  </si>
  <si>
    <t>Protihlukové zařízení KB - montáž ochanného krytu aplikátoru levý/pravý</t>
  </si>
  <si>
    <t>-1044994041</t>
  </si>
  <si>
    <t>5917070019R</t>
  </si>
  <si>
    <t>Protihlukové zařízení KB - montáž držáku ochanného krytu</t>
  </si>
  <si>
    <t>817406101</t>
  </si>
  <si>
    <t>5917070031R</t>
  </si>
  <si>
    <t>Protihlukové zařízení KB - demontáž bočního aplikátoru HHDX 4.0</t>
  </si>
  <si>
    <t>1492416506</t>
  </si>
  <si>
    <t>5917070032R</t>
  </si>
  <si>
    <t>Protihlukové zařízení KB - demontáž pojezdu aplikátoru UNI</t>
  </si>
  <si>
    <t>-475026653</t>
  </si>
  <si>
    <t>5917070033R</t>
  </si>
  <si>
    <t>Protihlukové zařízení KB - demontáž lineárního dávkovače</t>
  </si>
  <si>
    <t>-1161429082</t>
  </si>
  <si>
    <t>5917070034R</t>
  </si>
  <si>
    <t>Protihlukové zařízení KB - demontáž dávkovacího agregátu</t>
  </si>
  <si>
    <t>-1677503178</t>
  </si>
  <si>
    <t>5917070035R</t>
  </si>
  <si>
    <t>Protihlukové zařízení KB - demontáž rohového dílu s pružinou</t>
  </si>
  <si>
    <t>-1588053866</t>
  </si>
  <si>
    <t>5917070036R</t>
  </si>
  <si>
    <t>Protihlukové zařízení KB - demontáž spojovací tyč aplikátoru</t>
  </si>
  <si>
    <t>-1101453000</t>
  </si>
  <si>
    <t>5917070037R</t>
  </si>
  <si>
    <t>Protihlukové zařízení KB - demontáž čerpadla MAXIFLEX</t>
  </si>
  <si>
    <t>-977329580</t>
  </si>
  <si>
    <t>5917070038R</t>
  </si>
  <si>
    <t>Protihlukové zařízení KB - demontáž motoru dávkovače-speciál</t>
  </si>
  <si>
    <t>1285411899</t>
  </si>
  <si>
    <t>5917070040R</t>
  </si>
  <si>
    <t>Protihlukové zařízení KB - demontáž indikátoru hmotnosti (s vestavěným zasilovačem)</t>
  </si>
  <si>
    <t>831642816</t>
  </si>
  <si>
    <t>5917070041R</t>
  </si>
  <si>
    <t>Protihlukové zařízení KB - demontáž senzoru panelu U50</t>
  </si>
  <si>
    <t>231187555</t>
  </si>
  <si>
    <t>5917070042R</t>
  </si>
  <si>
    <t>Protihlukové zařízení KB - demontáž držáku aplikačních lišt</t>
  </si>
  <si>
    <t>474133180</t>
  </si>
  <si>
    <t>5917070043R</t>
  </si>
  <si>
    <t>Protihlukové zařízení KB - demontáž akumulátoru 110Ah</t>
  </si>
  <si>
    <t>-1655150242</t>
  </si>
  <si>
    <t>5917070044R</t>
  </si>
  <si>
    <t>Protihlukové zařízení KB - demontáž řídící jednotky ERC-RG10</t>
  </si>
  <si>
    <t>-1604283756</t>
  </si>
  <si>
    <t>5917070045R</t>
  </si>
  <si>
    <t>Protihlukové zařízení KB - demontáž relé indikátoru hmotnosti</t>
  </si>
  <si>
    <t>1760858264</t>
  </si>
  <si>
    <t>5917070046R</t>
  </si>
  <si>
    <t>Protihlukové zařízení KB - demontáž indukčního senzoru</t>
  </si>
  <si>
    <t>540952849</t>
  </si>
  <si>
    <t>5917070047R</t>
  </si>
  <si>
    <t>Protihlukové zařízení KB - demontáž ochanného nájezdu</t>
  </si>
  <si>
    <t>613483413</t>
  </si>
  <si>
    <t>5917070048R</t>
  </si>
  <si>
    <t>Protihlukové zařízení KB - demontáž ochanného krytu aplikátoru levý/pravý</t>
  </si>
  <si>
    <t>1181727990</t>
  </si>
  <si>
    <t>5917070049R</t>
  </si>
  <si>
    <t>Protihlukové zařízení KB - demontáž držáku ochanného krytu</t>
  </si>
  <si>
    <t>-1116822708</t>
  </si>
  <si>
    <t>5917070050R</t>
  </si>
  <si>
    <t>Protihlukové zařízení KB - zásah odborného servisního technika-mimořádná událost</t>
  </si>
  <si>
    <t>-1612969136</t>
  </si>
  <si>
    <t>hodinové zúčtovací sazby ostatních profesí - provádění stavebních konstrukcí - záměčník</t>
  </si>
  <si>
    <t>2072043556</t>
  </si>
  <si>
    <t>596711601R</t>
  </si>
  <si>
    <t>Protihlukové mazivo DBM50</t>
  </si>
  <si>
    <t>-1905206378</t>
  </si>
  <si>
    <t>VON - Vedlejší rozpočtové náklady</t>
  </si>
  <si>
    <t>032105001</t>
  </si>
  <si>
    <t>Územní vlivy mimostaveništní doprava</t>
  </si>
  <si>
    <t>Km</t>
  </si>
  <si>
    <t>1858300091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</si>
</sst>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2024/2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 xml:space="preserve"> Údržba, opravy a odstraňování závad u SSZT 2024 - 2026 Udržba kolejových brzd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18. 12. 2023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ROUND(SUM(AG95:AG102),2)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ROUND(SUM(AS95:AS102),2)</f>
        <v>0</v>
      </c>
      <c r="AT94" s="111">
        <f>ROUND(SUM(AV94:AW94),2)</f>
        <v>0</v>
      </c>
      <c r="AU94" s="112">
        <f>ROUND(SUM(AU95:AU102),5)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ROUND(SUM(AZ95:AZ102),2)</f>
        <v>0</v>
      </c>
      <c r="BA94" s="111">
        <f>ROUND(SUM(BA95:BA102),2)</f>
        <v>0</v>
      </c>
      <c r="BB94" s="111">
        <f>ROUND(SUM(BB95:BB102),2)</f>
        <v>0</v>
      </c>
      <c r="BC94" s="111">
        <f>ROUND(SUM(BC95:BC102),2)</f>
        <v>0</v>
      </c>
      <c r="BD94" s="113">
        <f>ROUND(SUM(BD95:BD102),2)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'PS01 - Čtyřletý odborný s...'!J30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'PS01 - Čtyřletý odborný s...'!P118</f>
        <v>0</v>
      </c>
      <c r="AV95" s="125">
        <f>'PS01 - Čtyřletý odborný s...'!J33</f>
        <v>0</v>
      </c>
      <c r="AW95" s="125">
        <f>'PS01 - Čtyřletý odborný s...'!J34</f>
        <v>0</v>
      </c>
      <c r="AX95" s="125">
        <f>'PS01 - Čtyřletý odborný s...'!J35</f>
        <v>0</v>
      </c>
      <c r="AY95" s="125">
        <f>'PS01 - Čtyřletý odborný s...'!J36</f>
        <v>0</v>
      </c>
      <c r="AZ95" s="125">
        <f>'PS01 - Čtyřletý odborný s...'!F33</f>
        <v>0</v>
      </c>
      <c r="BA95" s="125">
        <f>'PS01 - Čtyřletý odborný s...'!F34</f>
        <v>0</v>
      </c>
      <c r="BB95" s="125">
        <f>'PS01 - Čtyřletý odborný s...'!F35</f>
        <v>0</v>
      </c>
      <c r="BC95" s="125">
        <f>'PS01 - Čtyřletý odborný s...'!F36</f>
        <v>0</v>
      </c>
      <c r="BD95" s="127">
        <f>'PS01 - Čtyřletý odborný s...'!F37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16.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'PS02 - Opravy kolejových 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4">
        <v>0</v>
      </c>
      <c r="AT96" s="125">
        <f>ROUND(SUM(AV96:AW96),2)</f>
        <v>0</v>
      </c>
      <c r="AU96" s="126">
        <f>'PS02 - Opravy kolejových ...'!P117</f>
        <v>0</v>
      </c>
      <c r="AV96" s="125">
        <f>'PS02 - Opravy kolejových ...'!J33</f>
        <v>0</v>
      </c>
      <c r="AW96" s="125">
        <f>'PS02 - Opravy kolejových ...'!J34</f>
        <v>0</v>
      </c>
      <c r="AX96" s="125">
        <f>'PS02 - Opravy kolejových ...'!J35</f>
        <v>0</v>
      </c>
      <c r="AY96" s="125">
        <f>'PS02 - Opravy kolejových ...'!J36</f>
        <v>0</v>
      </c>
      <c r="AZ96" s="125">
        <f>'PS02 - Opravy kolejových ...'!F33</f>
        <v>0</v>
      </c>
      <c r="BA96" s="125">
        <f>'PS02 - Opravy kolejových ...'!F34</f>
        <v>0</v>
      </c>
      <c r="BB96" s="125">
        <f>'PS02 - Opravy kolejových ...'!F35</f>
        <v>0</v>
      </c>
      <c r="BC96" s="125">
        <f>'PS02 - Opravy kolejových ...'!F36</f>
        <v>0</v>
      </c>
      <c r="BD96" s="127">
        <f>'PS02 - Opravy kolejových ...'!F37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7" customFormat="1" ht="16.5" customHeight="1">
      <c r="A97" s="116" t="s">
        <v>77</v>
      </c>
      <c r="B97" s="117"/>
      <c r="C97" s="118"/>
      <c r="D97" s="119" t="s">
        <v>87</v>
      </c>
      <c r="E97" s="119"/>
      <c r="F97" s="119"/>
      <c r="G97" s="119"/>
      <c r="H97" s="119"/>
      <c r="I97" s="120"/>
      <c r="J97" s="119" t="s">
        <v>88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'PS03 - Opravy kompresoroven'!J30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80</v>
      </c>
      <c r="AR97" s="123"/>
      <c r="AS97" s="124">
        <v>0</v>
      </c>
      <c r="AT97" s="125">
        <f>ROUND(SUM(AV97:AW97),2)</f>
        <v>0</v>
      </c>
      <c r="AU97" s="126">
        <f>'PS03 - Opravy kompresoroven'!P117</f>
        <v>0</v>
      </c>
      <c r="AV97" s="125">
        <f>'PS03 - Opravy kompresoroven'!J33</f>
        <v>0</v>
      </c>
      <c r="AW97" s="125">
        <f>'PS03 - Opravy kompresoroven'!J34</f>
        <v>0</v>
      </c>
      <c r="AX97" s="125">
        <f>'PS03 - Opravy kompresoroven'!J35</f>
        <v>0</v>
      </c>
      <c r="AY97" s="125">
        <f>'PS03 - Opravy kompresoroven'!J36</f>
        <v>0</v>
      </c>
      <c r="AZ97" s="125">
        <f>'PS03 - Opravy kompresoroven'!F33</f>
        <v>0</v>
      </c>
      <c r="BA97" s="125">
        <f>'PS03 - Opravy kompresoroven'!F34</f>
        <v>0</v>
      </c>
      <c r="BB97" s="125">
        <f>'PS03 - Opravy kompresoroven'!F35</f>
        <v>0</v>
      </c>
      <c r="BC97" s="125">
        <f>'PS03 - Opravy kompresoroven'!F36</f>
        <v>0</v>
      </c>
      <c r="BD97" s="127">
        <f>'PS03 - Opravy kompresoroven'!F37</f>
        <v>0</v>
      </c>
      <c r="BE97" s="7"/>
      <c r="BT97" s="128" t="s">
        <v>81</v>
      </c>
      <c r="BV97" s="128" t="s">
        <v>75</v>
      </c>
      <c r="BW97" s="128" t="s">
        <v>89</v>
      </c>
      <c r="BX97" s="128" t="s">
        <v>5</v>
      </c>
      <c r="CL97" s="128" t="s">
        <v>1</v>
      </c>
      <c r="CM97" s="128" t="s">
        <v>83</v>
      </c>
    </row>
    <row r="98" s="7" customFormat="1" ht="16.5" customHeight="1">
      <c r="A98" s="116" t="s">
        <v>77</v>
      </c>
      <c r="B98" s="117"/>
      <c r="C98" s="118"/>
      <c r="D98" s="119" t="s">
        <v>90</v>
      </c>
      <c r="E98" s="119"/>
      <c r="F98" s="119"/>
      <c r="G98" s="119"/>
      <c r="H98" s="119"/>
      <c r="I98" s="120"/>
      <c r="J98" s="119" t="s">
        <v>91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'PS04 - Opravy systému řízení'!J30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80</v>
      </c>
      <c r="AR98" s="123"/>
      <c r="AS98" s="124">
        <v>0</v>
      </c>
      <c r="AT98" s="125">
        <f>ROUND(SUM(AV98:AW98),2)</f>
        <v>0</v>
      </c>
      <c r="AU98" s="126">
        <f>'PS04 - Opravy systému řízení'!P116</f>
        <v>0</v>
      </c>
      <c r="AV98" s="125">
        <f>'PS04 - Opravy systému řízení'!J33</f>
        <v>0</v>
      </c>
      <c r="AW98" s="125">
        <f>'PS04 - Opravy systému řízení'!J34</f>
        <v>0</v>
      </c>
      <c r="AX98" s="125">
        <f>'PS04 - Opravy systému řízení'!J35</f>
        <v>0</v>
      </c>
      <c r="AY98" s="125">
        <f>'PS04 - Opravy systému řízení'!J36</f>
        <v>0</v>
      </c>
      <c r="AZ98" s="125">
        <f>'PS04 - Opravy systému řízení'!F33</f>
        <v>0</v>
      </c>
      <c r="BA98" s="125">
        <f>'PS04 - Opravy systému řízení'!F34</f>
        <v>0</v>
      </c>
      <c r="BB98" s="125">
        <f>'PS04 - Opravy systému řízení'!F35</f>
        <v>0</v>
      </c>
      <c r="BC98" s="125">
        <f>'PS04 - Opravy systému řízení'!F36</f>
        <v>0</v>
      </c>
      <c r="BD98" s="127">
        <f>'PS04 - Opravy systému řízení'!F37</f>
        <v>0</v>
      </c>
      <c r="BE98" s="7"/>
      <c r="BT98" s="128" t="s">
        <v>81</v>
      </c>
      <c r="BV98" s="128" t="s">
        <v>75</v>
      </c>
      <c r="BW98" s="128" t="s">
        <v>92</v>
      </c>
      <c r="BX98" s="128" t="s">
        <v>5</v>
      </c>
      <c r="CL98" s="128" t="s">
        <v>1</v>
      </c>
      <c r="CM98" s="128" t="s">
        <v>83</v>
      </c>
    </row>
    <row r="99" s="7" customFormat="1" ht="16.5" customHeight="1">
      <c r="A99" s="116" t="s">
        <v>77</v>
      </c>
      <c r="B99" s="117"/>
      <c r="C99" s="118"/>
      <c r="D99" s="119" t="s">
        <v>93</v>
      </c>
      <c r="E99" s="119"/>
      <c r="F99" s="119"/>
      <c r="G99" s="119"/>
      <c r="H99" s="119"/>
      <c r="I99" s="120"/>
      <c r="J99" s="119" t="s">
        <v>94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'PS05 - Opravy kamerového ...'!J30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80</v>
      </c>
      <c r="AR99" s="123"/>
      <c r="AS99" s="124">
        <v>0</v>
      </c>
      <c r="AT99" s="125">
        <f>ROUND(SUM(AV99:AW99),2)</f>
        <v>0</v>
      </c>
      <c r="AU99" s="126">
        <f>'PS05 - Opravy kamerového ...'!P117</f>
        <v>0</v>
      </c>
      <c r="AV99" s="125">
        <f>'PS05 - Opravy kamerového ...'!J33</f>
        <v>0</v>
      </c>
      <c r="AW99" s="125">
        <f>'PS05 - Opravy kamerového ...'!J34</f>
        <v>0</v>
      </c>
      <c r="AX99" s="125">
        <f>'PS05 - Opravy kamerového ...'!J35</f>
        <v>0</v>
      </c>
      <c r="AY99" s="125">
        <f>'PS05 - Opravy kamerového ...'!J36</f>
        <v>0</v>
      </c>
      <c r="AZ99" s="125">
        <f>'PS05 - Opravy kamerového ...'!F33</f>
        <v>0</v>
      </c>
      <c r="BA99" s="125">
        <f>'PS05 - Opravy kamerového ...'!F34</f>
        <v>0</v>
      </c>
      <c r="BB99" s="125">
        <f>'PS05 - Opravy kamerového ...'!F35</f>
        <v>0</v>
      </c>
      <c r="BC99" s="125">
        <f>'PS05 - Opravy kamerového ...'!F36</f>
        <v>0</v>
      </c>
      <c r="BD99" s="127">
        <f>'PS05 - Opravy kamerového ...'!F37</f>
        <v>0</v>
      </c>
      <c r="BE99" s="7"/>
      <c r="BT99" s="128" t="s">
        <v>81</v>
      </c>
      <c r="BV99" s="128" t="s">
        <v>75</v>
      </c>
      <c r="BW99" s="128" t="s">
        <v>95</v>
      </c>
      <c r="BX99" s="128" t="s">
        <v>5</v>
      </c>
      <c r="CL99" s="128" t="s">
        <v>1</v>
      </c>
      <c r="CM99" s="128" t="s">
        <v>83</v>
      </c>
    </row>
    <row r="100" s="7" customFormat="1" ht="16.5" customHeight="1">
      <c r="A100" s="116" t="s">
        <v>77</v>
      </c>
      <c r="B100" s="117"/>
      <c r="C100" s="118"/>
      <c r="D100" s="119" t="s">
        <v>96</v>
      </c>
      <c r="E100" s="119"/>
      <c r="F100" s="119"/>
      <c r="G100" s="119"/>
      <c r="H100" s="119"/>
      <c r="I100" s="120"/>
      <c r="J100" s="119" t="s">
        <v>97</v>
      </c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/>
      <c r="AF100" s="119"/>
      <c r="AG100" s="121">
        <f>'PS06 - Opravy protihlukov...'!J30</f>
        <v>0</v>
      </c>
      <c r="AH100" s="120"/>
      <c r="AI100" s="120"/>
      <c r="AJ100" s="120"/>
      <c r="AK100" s="120"/>
      <c r="AL100" s="120"/>
      <c r="AM100" s="120"/>
      <c r="AN100" s="121">
        <f>SUM(AG100,AT100)</f>
        <v>0</v>
      </c>
      <c r="AO100" s="120"/>
      <c r="AP100" s="120"/>
      <c r="AQ100" s="122" t="s">
        <v>80</v>
      </c>
      <c r="AR100" s="123"/>
      <c r="AS100" s="124">
        <v>0</v>
      </c>
      <c r="AT100" s="125">
        <f>ROUND(SUM(AV100:AW100),2)</f>
        <v>0</v>
      </c>
      <c r="AU100" s="126">
        <f>'PS06 - Opravy protihlukov...'!P116</f>
        <v>0</v>
      </c>
      <c r="AV100" s="125">
        <f>'PS06 - Opravy protihlukov...'!J33</f>
        <v>0</v>
      </c>
      <c r="AW100" s="125">
        <f>'PS06 - Opravy protihlukov...'!J34</f>
        <v>0</v>
      </c>
      <c r="AX100" s="125">
        <f>'PS06 - Opravy protihlukov...'!J35</f>
        <v>0</v>
      </c>
      <c r="AY100" s="125">
        <f>'PS06 - Opravy protihlukov...'!J36</f>
        <v>0</v>
      </c>
      <c r="AZ100" s="125">
        <f>'PS06 - Opravy protihlukov...'!F33</f>
        <v>0</v>
      </c>
      <c r="BA100" s="125">
        <f>'PS06 - Opravy protihlukov...'!F34</f>
        <v>0</v>
      </c>
      <c r="BB100" s="125">
        <f>'PS06 - Opravy protihlukov...'!F35</f>
        <v>0</v>
      </c>
      <c r="BC100" s="125">
        <f>'PS06 - Opravy protihlukov...'!F36</f>
        <v>0</v>
      </c>
      <c r="BD100" s="127">
        <f>'PS06 - Opravy protihlukov...'!F37</f>
        <v>0</v>
      </c>
      <c r="BE100" s="7"/>
      <c r="BT100" s="128" t="s">
        <v>81</v>
      </c>
      <c r="BV100" s="128" t="s">
        <v>75</v>
      </c>
      <c r="BW100" s="128" t="s">
        <v>98</v>
      </c>
      <c r="BX100" s="128" t="s">
        <v>5</v>
      </c>
      <c r="CL100" s="128" t="s">
        <v>1</v>
      </c>
      <c r="CM100" s="128" t="s">
        <v>83</v>
      </c>
    </row>
    <row r="101" s="7" customFormat="1" ht="16.5" customHeight="1">
      <c r="A101" s="116" t="s">
        <v>77</v>
      </c>
      <c r="B101" s="117"/>
      <c r="C101" s="118"/>
      <c r="D101" s="119" t="s">
        <v>99</v>
      </c>
      <c r="E101" s="119"/>
      <c r="F101" s="119"/>
      <c r="G101" s="119"/>
      <c r="H101" s="119"/>
      <c r="I101" s="120"/>
      <c r="J101" s="119" t="s">
        <v>100</v>
      </c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  <c r="AF101" s="119"/>
      <c r="AG101" s="121">
        <f>'PS07 - Opravy protihlukov...'!J30</f>
        <v>0</v>
      </c>
      <c r="AH101" s="120"/>
      <c r="AI101" s="120"/>
      <c r="AJ101" s="120"/>
      <c r="AK101" s="120"/>
      <c r="AL101" s="120"/>
      <c r="AM101" s="120"/>
      <c r="AN101" s="121">
        <f>SUM(AG101,AT101)</f>
        <v>0</v>
      </c>
      <c r="AO101" s="120"/>
      <c r="AP101" s="120"/>
      <c r="AQ101" s="122" t="s">
        <v>80</v>
      </c>
      <c r="AR101" s="123"/>
      <c r="AS101" s="124">
        <v>0</v>
      </c>
      <c r="AT101" s="125">
        <f>ROUND(SUM(AV101:AW101),2)</f>
        <v>0</v>
      </c>
      <c r="AU101" s="126">
        <f>'PS07 - Opravy protihlukov...'!P116</f>
        <v>0</v>
      </c>
      <c r="AV101" s="125">
        <f>'PS07 - Opravy protihlukov...'!J33</f>
        <v>0</v>
      </c>
      <c r="AW101" s="125">
        <f>'PS07 - Opravy protihlukov...'!J34</f>
        <v>0</v>
      </c>
      <c r="AX101" s="125">
        <f>'PS07 - Opravy protihlukov...'!J35</f>
        <v>0</v>
      </c>
      <c r="AY101" s="125">
        <f>'PS07 - Opravy protihlukov...'!J36</f>
        <v>0</v>
      </c>
      <c r="AZ101" s="125">
        <f>'PS07 - Opravy protihlukov...'!F33</f>
        <v>0</v>
      </c>
      <c r="BA101" s="125">
        <f>'PS07 - Opravy protihlukov...'!F34</f>
        <v>0</v>
      </c>
      <c r="BB101" s="125">
        <f>'PS07 - Opravy protihlukov...'!F35</f>
        <v>0</v>
      </c>
      <c r="BC101" s="125">
        <f>'PS07 - Opravy protihlukov...'!F36</f>
        <v>0</v>
      </c>
      <c r="BD101" s="127">
        <f>'PS07 - Opravy protihlukov...'!F37</f>
        <v>0</v>
      </c>
      <c r="BE101" s="7"/>
      <c r="BT101" s="128" t="s">
        <v>81</v>
      </c>
      <c r="BV101" s="128" t="s">
        <v>75</v>
      </c>
      <c r="BW101" s="128" t="s">
        <v>101</v>
      </c>
      <c r="BX101" s="128" t="s">
        <v>5</v>
      </c>
      <c r="CL101" s="128" t="s">
        <v>1</v>
      </c>
      <c r="CM101" s="128" t="s">
        <v>83</v>
      </c>
    </row>
    <row r="102" s="7" customFormat="1" ht="16.5" customHeight="1">
      <c r="A102" s="116" t="s">
        <v>77</v>
      </c>
      <c r="B102" s="117"/>
      <c r="C102" s="118"/>
      <c r="D102" s="119" t="s">
        <v>102</v>
      </c>
      <c r="E102" s="119"/>
      <c r="F102" s="119"/>
      <c r="G102" s="119"/>
      <c r="H102" s="119"/>
      <c r="I102" s="120"/>
      <c r="J102" s="119" t="s">
        <v>103</v>
      </c>
      <c r="K102" s="119"/>
      <c r="L102" s="119"/>
      <c r="M102" s="119"/>
      <c r="N102" s="119"/>
      <c r="O102" s="119"/>
      <c r="P102" s="119"/>
      <c r="Q102" s="119"/>
      <c r="R102" s="119"/>
      <c r="S102" s="119"/>
      <c r="T102" s="119"/>
      <c r="U102" s="119"/>
      <c r="V102" s="119"/>
      <c r="W102" s="119"/>
      <c r="X102" s="119"/>
      <c r="Y102" s="119"/>
      <c r="Z102" s="119"/>
      <c r="AA102" s="119"/>
      <c r="AB102" s="119"/>
      <c r="AC102" s="119"/>
      <c r="AD102" s="119"/>
      <c r="AE102" s="119"/>
      <c r="AF102" s="119"/>
      <c r="AG102" s="121">
        <f>'VON - Vedlejší rozpočtové...'!J30</f>
        <v>0</v>
      </c>
      <c r="AH102" s="120"/>
      <c r="AI102" s="120"/>
      <c r="AJ102" s="120"/>
      <c r="AK102" s="120"/>
      <c r="AL102" s="120"/>
      <c r="AM102" s="120"/>
      <c r="AN102" s="121">
        <f>SUM(AG102,AT102)</f>
        <v>0</v>
      </c>
      <c r="AO102" s="120"/>
      <c r="AP102" s="120"/>
      <c r="AQ102" s="122" t="s">
        <v>80</v>
      </c>
      <c r="AR102" s="123"/>
      <c r="AS102" s="129">
        <v>0</v>
      </c>
      <c r="AT102" s="130">
        <f>ROUND(SUM(AV102:AW102),2)</f>
        <v>0</v>
      </c>
      <c r="AU102" s="131">
        <f>'VON - Vedlejší rozpočtové...'!P116</f>
        <v>0</v>
      </c>
      <c r="AV102" s="130">
        <f>'VON - Vedlejší rozpočtové...'!J33</f>
        <v>0</v>
      </c>
      <c r="AW102" s="130">
        <f>'VON - Vedlejší rozpočtové...'!J34</f>
        <v>0</v>
      </c>
      <c r="AX102" s="130">
        <f>'VON - Vedlejší rozpočtové...'!J35</f>
        <v>0</v>
      </c>
      <c r="AY102" s="130">
        <f>'VON - Vedlejší rozpočtové...'!J36</f>
        <v>0</v>
      </c>
      <c r="AZ102" s="130">
        <f>'VON - Vedlejší rozpočtové...'!F33</f>
        <v>0</v>
      </c>
      <c r="BA102" s="130">
        <f>'VON - Vedlejší rozpočtové...'!F34</f>
        <v>0</v>
      </c>
      <c r="BB102" s="130">
        <f>'VON - Vedlejší rozpočtové...'!F35</f>
        <v>0</v>
      </c>
      <c r="BC102" s="130">
        <f>'VON - Vedlejší rozpočtové...'!F36</f>
        <v>0</v>
      </c>
      <c r="BD102" s="132">
        <f>'VON - Vedlejší rozpočtové...'!F37</f>
        <v>0</v>
      </c>
      <c r="BE102" s="7"/>
      <c r="BT102" s="128" t="s">
        <v>81</v>
      </c>
      <c r="BV102" s="128" t="s">
        <v>75</v>
      </c>
      <c r="BW102" s="128" t="s">
        <v>104</v>
      </c>
      <c r="BX102" s="128" t="s">
        <v>5</v>
      </c>
      <c r="CL102" s="128" t="s">
        <v>1</v>
      </c>
      <c r="CM102" s="128" t="s">
        <v>83</v>
      </c>
    </row>
    <row r="103" s="2" customFormat="1" ht="30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41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41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</sheetData>
  <sheetProtection sheet="1" formatColumns="0" formatRows="0" objects="1" scenarios="1" spinCount="100000" saltValue="+PhFhUjq9pRNdEV8WbrKxYX3O6vXadpcmhPL3hYgRCatXPlyfsBIZz6ksYHcp1fX6LkBLOcVSl4EOe/4McpfNw==" hashValue="0VtWvSZgM3XcfZCCl+CU2OwO7MWuN9MHFWpns+vyEzfGua2BhDgakzh5SaMBM5fFjxeuFICm917jgYFq0c0KjA==" algorithmName="SHA-512" password="CC35"/>
  <mergeCells count="70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PS01 - Čtyřletý odborný s...'!C2" display="/"/>
    <hyperlink ref="A96" location="'PS02 - Opravy kolejových ...'!C2" display="/"/>
    <hyperlink ref="A97" location="'PS03 - Opravy kompresoroven'!C2" display="/"/>
    <hyperlink ref="A98" location="'PS04 - Opravy systému řízení'!C2" display="/"/>
    <hyperlink ref="A99" location="'PS05 - Opravy kamerového ...'!C2" display="/"/>
    <hyperlink ref="A100" location="'PS06 - Opravy protihlukov...'!C2" display="/"/>
    <hyperlink ref="A101" location="'PS07 - Opravy protihlukov...'!C2" display="/"/>
    <hyperlink ref="A102" location="'VO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 xml:space="preserve"> Údržba, opravy a odstraňování závad u SSZT 2024 - 2026 Udržba kolejových brzd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107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18. 12. 2023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21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21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21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ROUND((SUM(BE118:BE136)),  2)</f>
        <v>0</v>
      </c>
      <c r="G33" s="35"/>
      <c r="H33" s="35"/>
      <c r="I33" s="152">
        <v>0.20999999999999999</v>
      </c>
      <c r="J33" s="151">
        <f>ROUND(((SUM(BE118:BE136))*I33),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ROUND((SUM(BF118:BF136)),  2)</f>
        <v>0</v>
      </c>
      <c r="G34" s="35"/>
      <c r="H34" s="35"/>
      <c r="I34" s="152">
        <v>0.14999999999999999</v>
      </c>
      <c r="J34" s="151">
        <f>ROUND(((SUM(BF118:BF136))*I34),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ROUND((SUM(BG118:BG136)),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ROUND((SUM(BH118:BH136)),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ROUND((SUM(BI118:BI136)),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 xml:space="preserve"> Údržba, opravy a odstraňování závad u SSZT 2024 - 2026 Udržba kolejových brzd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PS01 - Čtyřletý odborný servis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18. 12. 2023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109</v>
      </c>
      <c r="D94" s="173"/>
      <c r="E94" s="173"/>
      <c r="F94" s="173"/>
      <c r="G94" s="173"/>
      <c r="H94" s="173"/>
      <c r="I94" s="173"/>
      <c r="J94" s="174" t="s">
        <v>110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111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76"/>
      <c r="C97" s="177"/>
      <c r="D97" s="178" t="s">
        <v>113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114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115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71" t="str">
        <f>E7</f>
        <v xml:space="preserve"> Údržba, opravy a odstraňování závad u SSZT 2024 - 2026 Udržba kolejových brzd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106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PS01 - Čtyřletý odborný servis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 xml:space="preserve"> </v>
      </c>
      <c r="G112" s="37"/>
      <c r="H112" s="37"/>
      <c r="I112" s="29" t="s">
        <v>22</v>
      </c>
      <c r="J112" s="76" t="str">
        <f>IF(J12="","",J12)</f>
        <v>18. 12. 2023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31</v>
      </c>
      <c r="J115" s="33" t="str">
        <f>E24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116</v>
      </c>
      <c r="D117" s="191" t="s">
        <v>58</v>
      </c>
      <c r="E117" s="191" t="s">
        <v>54</v>
      </c>
      <c r="F117" s="191" t="s">
        <v>55</v>
      </c>
      <c r="G117" s="191" t="s">
        <v>117</v>
      </c>
      <c r="H117" s="191" t="s">
        <v>118</v>
      </c>
      <c r="I117" s="191" t="s">
        <v>119</v>
      </c>
      <c r="J117" s="192" t="s">
        <v>110</v>
      </c>
      <c r="K117" s="193" t="s">
        <v>120</v>
      </c>
      <c r="L117" s="194"/>
      <c r="M117" s="97" t="s">
        <v>1</v>
      </c>
      <c r="N117" s="98" t="s">
        <v>37</v>
      </c>
      <c r="O117" s="98" t="s">
        <v>121</v>
      </c>
      <c r="P117" s="98" t="s">
        <v>122</v>
      </c>
      <c r="Q117" s="98" t="s">
        <v>123</v>
      </c>
      <c r="R117" s="98" t="s">
        <v>124</v>
      </c>
      <c r="S117" s="98" t="s">
        <v>125</v>
      </c>
      <c r="T117" s="99" t="s">
        <v>126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127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72</v>
      </c>
      <c r="AU118" s="14" t="s">
        <v>112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72</v>
      </c>
      <c r="E119" s="203" t="s">
        <v>128</v>
      </c>
      <c r="F119" s="203" t="s">
        <v>129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130</v>
      </c>
      <c r="AT119" s="212" t="s">
        <v>72</v>
      </c>
      <c r="AU119" s="212" t="s">
        <v>73</v>
      </c>
      <c r="AY119" s="211" t="s">
        <v>131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72</v>
      </c>
      <c r="E120" s="214" t="s">
        <v>132</v>
      </c>
      <c r="F120" s="214" t="s">
        <v>133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SUM(P121:P136)</f>
        <v>0</v>
      </c>
      <c r="Q120" s="208"/>
      <c r="R120" s="209">
        <f>SUM(R121:R136)</f>
        <v>0</v>
      </c>
      <c r="S120" s="208"/>
      <c r="T120" s="210">
        <f>SUM(T121:T136)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130</v>
      </c>
      <c r="AT120" s="212" t="s">
        <v>72</v>
      </c>
      <c r="AU120" s="212" t="s">
        <v>81</v>
      </c>
      <c r="AY120" s="211" t="s">
        <v>131</v>
      </c>
      <c r="BK120" s="213">
        <f>SUM(BK121:BK136)</f>
        <v>0</v>
      </c>
    </row>
    <row r="121" s="2" customFormat="1" ht="16.5" customHeight="1">
      <c r="A121" s="35"/>
      <c r="B121" s="36"/>
      <c r="C121" s="216" t="s">
        <v>81</v>
      </c>
      <c r="D121" s="216" t="s">
        <v>134</v>
      </c>
      <c r="E121" s="217" t="s">
        <v>135</v>
      </c>
      <c r="F121" s="218" t="s">
        <v>136</v>
      </c>
      <c r="G121" s="219" t="s">
        <v>137</v>
      </c>
      <c r="H121" s="220">
        <v>48</v>
      </c>
      <c r="I121" s="221"/>
      <c r="J121" s="222">
        <f>ROUND(I121*H121,2)</f>
        <v>0</v>
      </c>
      <c r="K121" s="223"/>
      <c r="L121" s="41"/>
      <c r="M121" s="224" t="s">
        <v>1</v>
      </c>
      <c r="N121" s="225" t="s">
        <v>38</v>
      </c>
      <c r="O121" s="88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138</v>
      </c>
      <c r="AT121" s="228" t="s">
        <v>134</v>
      </c>
      <c r="AU121" s="228" t="s">
        <v>83</v>
      </c>
      <c r="AY121" s="14" t="s">
        <v>131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4" t="s">
        <v>81</v>
      </c>
      <c r="BK121" s="229">
        <f>ROUND(I121*H121,2)</f>
        <v>0</v>
      </c>
      <c r="BL121" s="14" t="s">
        <v>138</v>
      </c>
      <c r="BM121" s="228" t="s">
        <v>139</v>
      </c>
    </row>
    <row r="122" s="2" customFormat="1" ht="16.5" customHeight="1">
      <c r="A122" s="35"/>
      <c r="B122" s="36"/>
      <c r="C122" s="216" t="s">
        <v>83</v>
      </c>
      <c r="D122" s="216" t="s">
        <v>134</v>
      </c>
      <c r="E122" s="217" t="s">
        <v>140</v>
      </c>
      <c r="F122" s="218" t="s">
        <v>141</v>
      </c>
      <c r="G122" s="219" t="s">
        <v>137</v>
      </c>
      <c r="H122" s="220">
        <v>8</v>
      </c>
      <c r="I122" s="221"/>
      <c r="J122" s="222">
        <f>ROUND(I122*H122,2)</f>
        <v>0</v>
      </c>
      <c r="K122" s="223"/>
      <c r="L122" s="41"/>
      <c r="M122" s="224" t="s">
        <v>1</v>
      </c>
      <c r="N122" s="225" t="s">
        <v>38</v>
      </c>
      <c r="O122" s="88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138</v>
      </c>
      <c r="AT122" s="228" t="s">
        <v>134</v>
      </c>
      <c r="AU122" s="228" t="s">
        <v>83</v>
      </c>
      <c r="AY122" s="14" t="s">
        <v>131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4" t="s">
        <v>81</v>
      </c>
      <c r="BK122" s="229">
        <f>ROUND(I122*H122,2)</f>
        <v>0</v>
      </c>
      <c r="BL122" s="14" t="s">
        <v>138</v>
      </c>
      <c r="BM122" s="228" t="s">
        <v>142</v>
      </c>
    </row>
    <row r="123" s="2" customFormat="1" ht="16.5" customHeight="1">
      <c r="A123" s="35"/>
      <c r="B123" s="36"/>
      <c r="C123" s="216" t="s">
        <v>143</v>
      </c>
      <c r="D123" s="216" t="s">
        <v>134</v>
      </c>
      <c r="E123" s="217" t="s">
        <v>144</v>
      </c>
      <c r="F123" s="218" t="s">
        <v>145</v>
      </c>
      <c r="G123" s="219" t="s">
        <v>137</v>
      </c>
      <c r="H123" s="220">
        <v>48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38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138</v>
      </c>
      <c r="AT123" s="228" t="s">
        <v>134</v>
      </c>
      <c r="AU123" s="228" t="s">
        <v>83</v>
      </c>
      <c r="AY123" s="14" t="s">
        <v>131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81</v>
      </c>
      <c r="BK123" s="229">
        <f>ROUND(I123*H123,2)</f>
        <v>0</v>
      </c>
      <c r="BL123" s="14" t="s">
        <v>138</v>
      </c>
      <c r="BM123" s="228" t="s">
        <v>146</v>
      </c>
    </row>
    <row r="124" s="2" customFormat="1" ht="16.5" customHeight="1">
      <c r="A124" s="35"/>
      <c r="B124" s="36"/>
      <c r="C124" s="216" t="s">
        <v>130</v>
      </c>
      <c r="D124" s="216" t="s">
        <v>134</v>
      </c>
      <c r="E124" s="217" t="s">
        <v>147</v>
      </c>
      <c r="F124" s="218" t="s">
        <v>148</v>
      </c>
      <c r="G124" s="219" t="s">
        <v>137</v>
      </c>
      <c r="H124" s="220">
        <v>16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38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138</v>
      </c>
      <c r="AT124" s="228" t="s">
        <v>134</v>
      </c>
      <c r="AU124" s="228" t="s">
        <v>83</v>
      </c>
      <c r="AY124" s="14" t="s">
        <v>131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81</v>
      </c>
      <c r="BK124" s="229">
        <f>ROUND(I124*H124,2)</f>
        <v>0</v>
      </c>
      <c r="BL124" s="14" t="s">
        <v>138</v>
      </c>
      <c r="BM124" s="228" t="s">
        <v>149</v>
      </c>
    </row>
    <row r="125" s="2" customFormat="1" ht="16.5" customHeight="1">
      <c r="A125" s="35"/>
      <c r="B125" s="36"/>
      <c r="C125" s="216" t="s">
        <v>150</v>
      </c>
      <c r="D125" s="216" t="s">
        <v>134</v>
      </c>
      <c r="E125" s="217" t="s">
        <v>151</v>
      </c>
      <c r="F125" s="218" t="s">
        <v>152</v>
      </c>
      <c r="G125" s="219" t="s">
        <v>137</v>
      </c>
      <c r="H125" s="220">
        <v>8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38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138</v>
      </c>
      <c r="AT125" s="228" t="s">
        <v>134</v>
      </c>
      <c r="AU125" s="228" t="s">
        <v>83</v>
      </c>
      <c r="AY125" s="14" t="s">
        <v>131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81</v>
      </c>
      <c r="BK125" s="229">
        <f>ROUND(I125*H125,2)</f>
        <v>0</v>
      </c>
      <c r="BL125" s="14" t="s">
        <v>138</v>
      </c>
      <c r="BM125" s="228" t="s">
        <v>153</v>
      </c>
    </row>
    <row r="126" s="2" customFormat="1" ht="16.5" customHeight="1">
      <c r="A126" s="35"/>
      <c r="B126" s="36"/>
      <c r="C126" s="216" t="s">
        <v>154</v>
      </c>
      <c r="D126" s="216" t="s">
        <v>134</v>
      </c>
      <c r="E126" s="217" t="s">
        <v>155</v>
      </c>
      <c r="F126" s="218" t="s">
        <v>156</v>
      </c>
      <c r="G126" s="219" t="s">
        <v>137</v>
      </c>
      <c r="H126" s="220">
        <v>4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38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138</v>
      </c>
      <c r="AT126" s="228" t="s">
        <v>134</v>
      </c>
      <c r="AU126" s="228" t="s">
        <v>83</v>
      </c>
      <c r="AY126" s="14" t="s">
        <v>131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81</v>
      </c>
      <c r="BK126" s="229">
        <f>ROUND(I126*H126,2)</f>
        <v>0</v>
      </c>
      <c r="BL126" s="14" t="s">
        <v>138</v>
      </c>
      <c r="BM126" s="228" t="s">
        <v>157</v>
      </c>
    </row>
    <row r="127" s="2" customFormat="1" ht="21.75" customHeight="1">
      <c r="A127" s="35"/>
      <c r="B127" s="36"/>
      <c r="C127" s="216" t="s">
        <v>158</v>
      </c>
      <c r="D127" s="216" t="s">
        <v>134</v>
      </c>
      <c r="E127" s="217" t="s">
        <v>159</v>
      </c>
      <c r="F127" s="218" t="s">
        <v>160</v>
      </c>
      <c r="G127" s="219" t="s">
        <v>137</v>
      </c>
      <c r="H127" s="220">
        <v>48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38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138</v>
      </c>
      <c r="AT127" s="228" t="s">
        <v>134</v>
      </c>
      <c r="AU127" s="228" t="s">
        <v>83</v>
      </c>
      <c r="AY127" s="14" t="s">
        <v>131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81</v>
      </c>
      <c r="BK127" s="229">
        <f>ROUND(I127*H127,2)</f>
        <v>0</v>
      </c>
      <c r="BL127" s="14" t="s">
        <v>138</v>
      </c>
      <c r="BM127" s="228" t="s">
        <v>161</v>
      </c>
    </row>
    <row r="128" s="2" customFormat="1" ht="21.75" customHeight="1">
      <c r="A128" s="35"/>
      <c r="B128" s="36"/>
      <c r="C128" s="216" t="s">
        <v>162</v>
      </c>
      <c r="D128" s="216" t="s">
        <v>134</v>
      </c>
      <c r="E128" s="217" t="s">
        <v>163</v>
      </c>
      <c r="F128" s="218" t="s">
        <v>164</v>
      </c>
      <c r="G128" s="219" t="s">
        <v>137</v>
      </c>
      <c r="H128" s="220">
        <v>16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38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138</v>
      </c>
      <c r="AT128" s="228" t="s">
        <v>134</v>
      </c>
      <c r="AU128" s="228" t="s">
        <v>83</v>
      </c>
      <c r="AY128" s="14" t="s">
        <v>131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81</v>
      </c>
      <c r="BK128" s="229">
        <f>ROUND(I128*H128,2)</f>
        <v>0</v>
      </c>
      <c r="BL128" s="14" t="s">
        <v>138</v>
      </c>
      <c r="BM128" s="228" t="s">
        <v>165</v>
      </c>
    </row>
    <row r="129" s="2" customFormat="1" ht="21.75" customHeight="1">
      <c r="A129" s="35"/>
      <c r="B129" s="36"/>
      <c r="C129" s="216" t="s">
        <v>166</v>
      </c>
      <c r="D129" s="216" t="s">
        <v>134</v>
      </c>
      <c r="E129" s="217" t="s">
        <v>167</v>
      </c>
      <c r="F129" s="218" t="s">
        <v>168</v>
      </c>
      <c r="G129" s="219" t="s">
        <v>137</v>
      </c>
      <c r="H129" s="220">
        <v>8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38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138</v>
      </c>
      <c r="AT129" s="228" t="s">
        <v>134</v>
      </c>
      <c r="AU129" s="228" t="s">
        <v>83</v>
      </c>
      <c r="AY129" s="14" t="s">
        <v>131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81</v>
      </c>
      <c r="BK129" s="229">
        <f>ROUND(I129*H129,2)</f>
        <v>0</v>
      </c>
      <c r="BL129" s="14" t="s">
        <v>138</v>
      </c>
      <c r="BM129" s="228" t="s">
        <v>169</v>
      </c>
    </row>
    <row r="130" s="2" customFormat="1" ht="16.5" customHeight="1">
      <c r="A130" s="35"/>
      <c r="B130" s="36"/>
      <c r="C130" s="216" t="s">
        <v>170</v>
      </c>
      <c r="D130" s="216" t="s">
        <v>134</v>
      </c>
      <c r="E130" s="217" t="s">
        <v>171</v>
      </c>
      <c r="F130" s="218" t="s">
        <v>172</v>
      </c>
      <c r="G130" s="219" t="s">
        <v>137</v>
      </c>
      <c r="H130" s="220">
        <v>4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38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138</v>
      </c>
      <c r="AT130" s="228" t="s">
        <v>134</v>
      </c>
      <c r="AU130" s="228" t="s">
        <v>83</v>
      </c>
      <c r="AY130" s="14" t="s">
        <v>131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81</v>
      </c>
      <c r="BK130" s="229">
        <f>ROUND(I130*H130,2)</f>
        <v>0</v>
      </c>
      <c r="BL130" s="14" t="s">
        <v>138</v>
      </c>
      <c r="BM130" s="228" t="s">
        <v>173</v>
      </c>
    </row>
    <row r="131" s="2" customFormat="1" ht="24.15" customHeight="1">
      <c r="A131" s="35"/>
      <c r="B131" s="36"/>
      <c r="C131" s="216" t="s">
        <v>174</v>
      </c>
      <c r="D131" s="216" t="s">
        <v>134</v>
      </c>
      <c r="E131" s="217" t="s">
        <v>175</v>
      </c>
      <c r="F131" s="218" t="s">
        <v>176</v>
      </c>
      <c r="G131" s="219" t="s">
        <v>137</v>
      </c>
      <c r="H131" s="220">
        <v>2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38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138</v>
      </c>
      <c r="AT131" s="228" t="s">
        <v>134</v>
      </c>
      <c r="AU131" s="228" t="s">
        <v>83</v>
      </c>
      <c r="AY131" s="14" t="s">
        <v>131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138</v>
      </c>
      <c r="BM131" s="228" t="s">
        <v>177</v>
      </c>
    </row>
    <row r="132" s="2" customFormat="1" ht="24.15" customHeight="1">
      <c r="A132" s="35"/>
      <c r="B132" s="36"/>
      <c r="C132" s="216" t="s">
        <v>178</v>
      </c>
      <c r="D132" s="216" t="s">
        <v>134</v>
      </c>
      <c r="E132" s="217" t="s">
        <v>179</v>
      </c>
      <c r="F132" s="218" t="s">
        <v>180</v>
      </c>
      <c r="G132" s="219" t="s">
        <v>137</v>
      </c>
      <c r="H132" s="220">
        <v>2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38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138</v>
      </c>
      <c r="AT132" s="228" t="s">
        <v>134</v>
      </c>
      <c r="AU132" s="228" t="s">
        <v>83</v>
      </c>
      <c r="AY132" s="14" t="s">
        <v>131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81</v>
      </c>
      <c r="BK132" s="229">
        <f>ROUND(I132*H132,2)</f>
        <v>0</v>
      </c>
      <c r="BL132" s="14" t="s">
        <v>138</v>
      </c>
      <c r="BM132" s="228" t="s">
        <v>181</v>
      </c>
    </row>
    <row r="133" s="2" customFormat="1" ht="21.75" customHeight="1">
      <c r="A133" s="35"/>
      <c r="B133" s="36"/>
      <c r="C133" s="216" t="s">
        <v>182</v>
      </c>
      <c r="D133" s="216" t="s">
        <v>134</v>
      </c>
      <c r="E133" s="217" t="s">
        <v>183</v>
      </c>
      <c r="F133" s="218" t="s">
        <v>184</v>
      </c>
      <c r="G133" s="219" t="s">
        <v>137</v>
      </c>
      <c r="H133" s="220">
        <v>8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38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138</v>
      </c>
      <c r="AT133" s="228" t="s">
        <v>134</v>
      </c>
      <c r="AU133" s="228" t="s">
        <v>83</v>
      </c>
      <c r="AY133" s="14" t="s">
        <v>131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138</v>
      </c>
      <c r="BM133" s="228" t="s">
        <v>185</v>
      </c>
    </row>
    <row r="134" s="2" customFormat="1" ht="21.75" customHeight="1">
      <c r="A134" s="35"/>
      <c r="B134" s="36"/>
      <c r="C134" s="216" t="s">
        <v>186</v>
      </c>
      <c r="D134" s="216" t="s">
        <v>134</v>
      </c>
      <c r="E134" s="217" t="s">
        <v>187</v>
      </c>
      <c r="F134" s="218" t="s">
        <v>188</v>
      </c>
      <c r="G134" s="219" t="s">
        <v>137</v>
      </c>
      <c r="H134" s="220">
        <v>4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38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138</v>
      </c>
      <c r="AT134" s="228" t="s">
        <v>134</v>
      </c>
      <c r="AU134" s="228" t="s">
        <v>83</v>
      </c>
      <c r="AY134" s="14" t="s">
        <v>131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81</v>
      </c>
      <c r="BK134" s="229">
        <f>ROUND(I134*H134,2)</f>
        <v>0</v>
      </c>
      <c r="BL134" s="14" t="s">
        <v>138</v>
      </c>
      <c r="BM134" s="228" t="s">
        <v>189</v>
      </c>
    </row>
    <row r="135" s="2" customFormat="1" ht="16.5" customHeight="1">
      <c r="A135" s="35"/>
      <c r="B135" s="36"/>
      <c r="C135" s="216" t="s">
        <v>190</v>
      </c>
      <c r="D135" s="216" t="s">
        <v>134</v>
      </c>
      <c r="E135" s="217" t="s">
        <v>191</v>
      </c>
      <c r="F135" s="218" t="s">
        <v>192</v>
      </c>
      <c r="G135" s="219" t="s">
        <v>137</v>
      </c>
      <c r="H135" s="220">
        <v>4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38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138</v>
      </c>
      <c r="AT135" s="228" t="s">
        <v>134</v>
      </c>
      <c r="AU135" s="228" t="s">
        <v>83</v>
      </c>
      <c r="AY135" s="14" t="s">
        <v>131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81</v>
      </c>
      <c r="BK135" s="229">
        <f>ROUND(I135*H135,2)</f>
        <v>0</v>
      </c>
      <c r="BL135" s="14" t="s">
        <v>138</v>
      </c>
      <c r="BM135" s="228" t="s">
        <v>193</v>
      </c>
    </row>
    <row r="136" s="2" customFormat="1" ht="21.75" customHeight="1">
      <c r="A136" s="35"/>
      <c r="B136" s="36"/>
      <c r="C136" s="216" t="s">
        <v>194</v>
      </c>
      <c r="D136" s="216" t="s">
        <v>134</v>
      </c>
      <c r="E136" s="217" t="s">
        <v>195</v>
      </c>
      <c r="F136" s="218" t="s">
        <v>196</v>
      </c>
      <c r="G136" s="219" t="s">
        <v>137</v>
      </c>
      <c r="H136" s="220">
        <v>8</v>
      </c>
      <c r="I136" s="221"/>
      <c r="J136" s="222">
        <f>ROUND(I136*H136,2)</f>
        <v>0</v>
      </c>
      <c r="K136" s="223"/>
      <c r="L136" s="41"/>
      <c r="M136" s="230" t="s">
        <v>1</v>
      </c>
      <c r="N136" s="231" t="s">
        <v>38</v>
      </c>
      <c r="O136" s="232"/>
      <c r="P136" s="233">
        <f>O136*H136</f>
        <v>0</v>
      </c>
      <c r="Q136" s="233">
        <v>0</v>
      </c>
      <c r="R136" s="233">
        <f>Q136*H136</f>
        <v>0</v>
      </c>
      <c r="S136" s="233">
        <v>0</v>
      </c>
      <c r="T136" s="23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138</v>
      </c>
      <c r="AT136" s="228" t="s">
        <v>134</v>
      </c>
      <c r="AU136" s="228" t="s">
        <v>83</v>
      </c>
      <c r="AY136" s="14" t="s">
        <v>131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81</v>
      </c>
      <c r="BK136" s="229">
        <f>ROUND(I136*H136,2)</f>
        <v>0</v>
      </c>
      <c r="BL136" s="14" t="s">
        <v>138</v>
      </c>
      <c r="BM136" s="228" t="s">
        <v>197</v>
      </c>
    </row>
    <row r="137" s="2" customFormat="1" ht="6.96" customHeight="1">
      <c r="A137" s="35"/>
      <c r="B137" s="63"/>
      <c r="C137" s="64"/>
      <c r="D137" s="64"/>
      <c r="E137" s="64"/>
      <c r="F137" s="64"/>
      <c r="G137" s="64"/>
      <c r="H137" s="64"/>
      <c r="I137" s="64"/>
      <c r="J137" s="64"/>
      <c r="K137" s="64"/>
      <c r="L137" s="41"/>
      <c r="M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</sheetData>
  <sheetProtection sheet="1" autoFilter="0" formatColumns="0" formatRows="0" objects="1" scenarios="1" spinCount="100000" saltValue="2L167r69gXaiZ4oPko9XxGpIagSvJb37du6oWYBkmW49EyxEAjLoxqXF9WzNaCerqlWOmmlVMXRUo/IfP+CcvQ==" hashValue="L6DGlsbbkEPceu+Tw9bia1DcXBKTZ2rBlkbGVJg066tPvFDs+BqM0G23tuDVcZ23C+WpxCVzxtJzAY3aHefbCw==" algorithmName="SHA-512" password="CC35"/>
  <autoFilter ref="C117:K13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 xml:space="preserve"> Údržba, opravy a odstraňování závad u SSZT 2024 - 2026 Udržba kolejových brzd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198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18. 12. 2023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21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21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21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ROUND((SUM(BE117:BE221)),  2)</f>
        <v>0</v>
      </c>
      <c r="G33" s="35"/>
      <c r="H33" s="35"/>
      <c r="I33" s="152">
        <v>0.20999999999999999</v>
      </c>
      <c r="J33" s="151">
        <f>ROUND(((SUM(BE117:BE221))*I33),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ROUND((SUM(BF117:BF221)),  2)</f>
        <v>0</v>
      </c>
      <c r="G34" s="35"/>
      <c r="H34" s="35"/>
      <c r="I34" s="152">
        <v>0.14999999999999999</v>
      </c>
      <c r="J34" s="151">
        <f>ROUND(((SUM(BF117:BF221))*I34),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ROUND((SUM(BG117:BG221)),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ROUND((SUM(BH117:BH221)),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ROUND((SUM(BI117:BI221)),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 xml:space="preserve"> Údržba, opravy a odstraňování závad u SSZT 2024 - 2026 Udržba kolejových brzd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PS02 - Opravy kolejových brzd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18. 12. 2023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109</v>
      </c>
      <c r="D94" s="173"/>
      <c r="E94" s="173"/>
      <c r="F94" s="173"/>
      <c r="G94" s="173"/>
      <c r="H94" s="173"/>
      <c r="I94" s="173"/>
      <c r="J94" s="174" t="s">
        <v>110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111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76"/>
      <c r="C97" s="177"/>
      <c r="D97" s="178" t="s">
        <v>199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115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6.25" customHeight="1">
      <c r="A107" s="35"/>
      <c r="B107" s="36"/>
      <c r="C107" s="37"/>
      <c r="D107" s="37"/>
      <c r="E107" s="171" t="str">
        <f>E7</f>
        <v xml:space="preserve"> Údržba, opravy a odstraňování závad u SSZT 2024 - 2026 Udržba kolejových brzd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106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PS02 - Opravy kolejových brzd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18. 12. 2023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188"/>
      <c r="B116" s="189"/>
      <c r="C116" s="190" t="s">
        <v>116</v>
      </c>
      <c r="D116" s="191" t="s">
        <v>58</v>
      </c>
      <c r="E116" s="191" t="s">
        <v>54</v>
      </c>
      <c r="F116" s="191" t="s">
        <v>55</v>
      </c>
      <c r="G116" s="191" t="s">
        <v>117</v>
      </c>
      <c r="H116" s="191" t="s">
        <v>118</v>
      </c>
      <c r="I116" s="191" t="s">
        <v>119</v>
      </c>
      <c r="J116" s="192" t="s">
        <v>110</v>
      </c>
      <c r="K116" s="193" t="s">
        <v>120</v>
      </c>
      <c r="L116" s="194"/>
      <c r="M116" s="97" t="s">
        <v>1</v>
      </c>
      <c r="N116" s="98" t="s">
        <v>37</v>
      </c>
      <c r="O116" s="98" t="s">
        <v>121</v>
      </c>
      <c r="P116" s="98" t="s">
        <v>122</v>
      </c>
      <c r="Q116" s="98" t="s">
        <v>123</v>
      </c>
      <c r="R116" s="98" t="s">
        <v>124</v>
      </c>
      <c r="S116" s="98" t="s">
        <v>125</v>
      </c>
      <c r="T116" s="99" t="s">
        <v>126</v>
      </c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</row>
    <row r="117" s="2" customFormat="1" ht="22.8" customHeight="1">
      <c r="A117" s="35"/>
      <c r="B117" s="36"/>
      <c r="C117" s="104" t="s">
        <v>127</v>
      </c>
      <c r="D117" s="37"/>
      <c r="E117" s="37"/>
      <c r="F117" s="37"/>
      <c r="G117" s="37"/>
      <c r="H117" s="37"/>
      <c r="I117" s="37"/>
      <c r="J117" s="195">
        <f>BK117</f>
        <v>0</v>
      </c>
      <c r="K117" s="37"/>
      <c r="L117" s="41"/>
      <c r="M117" s="100"/>
      <c r="N117" s="196"/>
      <c r="O117" s="101"/>
      <c r="P117" s="197">
        <f>P118</f>
        <v>0</v>
      </c>
      <c r="Q117" s="101"/>
      <c r="R117" s="197">
        <f>R118</f>
        <v>0</v>
      </c>
      <c r="S117" s="101"/>
      <c r="T117" s="198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112</v>
      </c>
      <c r="BK117" s="199">
        <f>BK118</f>
        <v>0</v>
      </c>
    </row>
    <row r="118" s="12" customFormat="1" ht="25.92" customHeight="1">
      <c r="A118" s="12"/>
      <c r="B118" s="200"/>
      <c r="C118" s="201"/>
      <c r="D118" s="202" t="s">
        <v>72</v>
      </c>
      <c r="E118" s="203" t="s">
        <v>200</v>
      </c>
      <c r="F118" s="203" t="s">
        <v>201</v>
      </c>
      <c r="G118" s="201"/>
      <c r="H118" s="201"/>
      <c r="I118" s="204"/>
      <c r="J118" s="205">
        <f>BK118</f>
        <v>0</v>
      </c>
      <c r="K118" s="201"/>
      <c r="L118" s="206"/>
      <c r="M118" s="207"/>
      <c r="N118" s="208"/>
      <c r="O118" s="208"/>
      <c r="P118" s="209">
        <f>SUM(P119:P221)</f>
        <v>0</v>
      </c>
      <c r="Q118" s="208"/>
      <c r="R118" s="209">
        <f>SUM(R119:R221)</f>
        <v>0</v>
      </c>
      <c r="S118" s="208"/>
      <c r="T118" s="210">
        <f>SUM(T119:T221)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1" t="s">
        <v>130</v>
      </c>
      <c r="AT118" s="212" t="s">
        <v>72</v>
      </c>
      <c r="AU118" s="212" t="s">
        <v>73</v>
      </c>
      <c r="AY118" s="211" t="s">
        <v>131</v>
      </c>
      <c r="BK118" s="213">
        <f>SUM(BK119:BK221)</f>
        <v>0</v>
      </c>
    </row>
    <row r="119" s="2" customFormat="1" ht="16.5" customHeight="1">
      <c r="A119" s="35"/>
      <c r="B119" s="36"/>
      <c r="C119" s="216" t="s">
        <v>202</v>
      </c>
      <c r="D119" s="216" t="s">
        <v>134</v>
      </c>
      <c r="E119" s="217" t="s">
        <v>203</v>
      </c>
      <c r="F119" s="218" t="s">
        <v>204</v>
      </c>
      <c r="G119" s="219" t="s">
        <v>205</v>
      </c>
      <c r="H119" s="220">
        <v>4</v>
      </c>
      <c r="I119" s="221"/>
      <c r="J119" s="222">
        <f>ROUND(I119*H119,2)</f>
        <v>0</v>
      </c>
      <c r="K119" s="223"/>
      <c r="L119" s="41"/>
      <c r="M119" s="224" t="s">
        <v>1</v>
      </c>
      <c r="N119" s="225" t="s">
        <v>38</v>
      </c>
      <c r="O119" s="88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8" t="s">
        <v>138</v>
      </c>
      <c r="AT119" s="228" t="s">
        <v>134</v>
      </c>
      <c r="AU119" s="228" t="s">
        <v>81</v>
      </c>
      <c r="AY119" s="14" t="s">
        <v>131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4" t="s">
        <v>81</v>
      </c>
      <c r="BK119" s="229">
        <f>ROUND(I119*H119,2)</f>
        <v>0</v>
      </c>
      <c r="BL119" s="14" t="s">
        <v>138</v>
      </c>
      <c r="BM119" s="228" t="s">
        <v>206</v>
      </c>
    </row>
    <row r="120" s="2" customFormat="1" ht="16.5" customHeight="1">
      <c r="A120" s="35"/>
      <c r="B120" s="36"/>
      <c r="C120" s="216" t="s">
        <v>207</v>
      </c>
      <c r="D120" s="216" t="s">
        <v>134</v>
      </c>
      <c r="E120" s="217" t="s">
        <v>208</v>
      </c>
      <c r="F120" s="218" t="s">
        <v>209</v>
      </c>
      <c r="G120" s="219" t="s">
        <v>205</v>
      </c>
      <c r="H120" s="220">
        <v>4</v>
      </c>
      <c r="I120" s="221"/>
      <c r="J120" s="222">
        <f>ROUND(I120*H120,2)</f>
        <v>0</v>
      </c>
      <c r="K120" s="223"/>
      <c r="L120" s="41"/>
      <c r="M120" s="224" t="s">
        <v>1</v>
      </c>
      <c r="N120" s="225" t="s">
        <v>38</v>
      </c>
      <c r="O120" s="88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8" t="s">
        <v>138</v>
      </c>
      <c r="AT120" s="228" t="s">
        <v>134</v>
      </c>
      <c r="AU120" s="228" t="s">
        <v>81</v>
      </c>
      <c r="AY120" s="14" t="s">
        <v>131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14" t="s">
        <v>81</v>
      </c>
      <c r="BK120" s="229">
        <f>ROUND(I120*H120,2)</f>
        <v>0</v>
      </c>
      <c r="BL120" s="14" t="s">
        <v>138</v>
      </c>
      <c r="BM120" s="228" t="s">
        <v>210</v>
      </c>
    </row>
    <row r="121" s="2" customFormat="1" ht="16.5" customHeight="1">
      <c r="A121" s="35"/>
      <c r="B121" s="36"/>
      <c r="C121" s="216" t="s">
        <v>211</v>
      </c>
      <c r="D121" s="216" t="s">
        <v>134</v>
      </c>
      <c r="E121" s="217" t="s">
        <v>212</v>
      </c>
      <c r="F121" s="218" t="s">
        <v>213</v>
      </c>
      <c r="G121" s="219" t="s">
        <v>205</v>
      </c>
      <c r="H121" s="220">
        <v>25</v>
      </c>
      <c r="I121" s="221"/>
      <c r="J121" s="222">
        <f>ROUND(I121*H121,2)</f>
        <v>0</v>
      </c>
      <c r="K121" s="223"/>
      <c r="L121" s="41"/>
      <c r="M121" s="224" t="s">
        <v>1</v>
      </c>
      <c r="N121" s="225" t="s">
        <v>38</v>
      </c>
      <c r="O121" s="88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138</v>
      </c>
      <c r="AT121" s="228" t="s">
        <v>134</v>
      </c>
      <c r="AU121" s="228" t="s">
        <v>81</v>
      </c>
      <c r="AY121" s="14" t="s">
        <v>131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4" t="s">
        <v>81</v>
      </c>
      <c r="BK121" s="229">
        <f>ROUND(I121*H121,2)</f>
        <v>0</v>
      </c>
      <c r="BL121" s="14" t="s">
        <v>138</v>
      </c>
      <c r="BM121" s="228" t="s">
        <v>214</v>
      </c>
    </row>
    <row r="122" s="2" customFormat="1" ht="24.15" customHeight="1">
      <c r="A122" s="35"/>
      <c r="B122" s="36"/>
      <c r="C122" s="216" t="s">
        <v>215</v>
      </c>
      <c r="D122" s="216" t="s">
        <v>134</v>
      </c>
      <c r="E122" s="217" t="s">
        <v>216</v>
      </c>
      <c r="F122" s="218" t="s">
        <v>217</v>
      </c>
      <c r="G122" s="219" t="s">
        <v>205</v>
      </c>
      <c r="H122" s="220">
        <v>1</v>
      </c>
      <c r="I122" s="221"/>
      <c r="J122" s="222">
        <f>ROUND(I122*H122,2)</f>
        <v>0</v>
      </c>
      <c r="K122" s="223"/>
      <c r="L122" s="41"/>
      <c r="M122" s="224" t="s">
        <v>1</v>
      </c>
      <c r="N122" s="225" t="s">
        <v>38</v>
      </c>
      <c r="O122" s="88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138</v>
      </c>
      <c r="AT122" s="228" t="s">
        <v>134</v>
      </c>
      <c r="AU122" s="228" t="s">
        <v>81</v>
      </c>
      <c r="AY122" s="14" t="s">
        <v>131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4" t="s">
        <v>81</v>
      </c>
      <c r="BK122" s="229">
        <f>ROUND(I122*H122,2)</f>
        <v>0</v>
      </c>
      <c r="BL122" s="14" t="s">
        <v>138</v>
      </c>
      <c r="BM122" s="228" t="s">
        <v>218</v>
      </c>
    </row>
    <row r="123" s="2" customFormat="1" ht="24.15" customHeight="1">
      <c r="A123" s="35"/>
      <c r="B123" s="36"/>
      <c r="C123" s="216" t="s">
        <v>219</v>
      </c>
      <c r="D123" s="216" t="s">
        <v>134</v>
      </c>
      <c r="E123" s="217" t="s">
        <v>220</v>
      </c>
      <c r="F123" s="218" t="s">
        <v>221</v>
      </c>
      <c r="G123" s="219" t="s">
        <v>205</v>
      </c>
      <c r="H123" s="220">
        <v>1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38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138</v>
      </c>
      <c r="AT123" s="228" t="s">
        <v>134</v>
      </c>
      <c r="AU123" s="228" t="s">
        <v>81</v>
      </c>
      <c r="AY123" s="14" t="s">
        <v>131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81</v>
      </c>
      <c r="BK123" s="229">
        <f>ROUND(I123*H123,2)</f>
        <v>0</v>
      </c>
      <c r="BL123" s="14" t="s">
        <v>138</v>
      </c>
      <c r="BM123" s="228" t="s">
        <v>222</v>
      </c>
    </row>
    <row r="124" s="2" customFormat="1" ht="16.5" customHeight="1">
      <c r="A124" s="35"/>
      <c r="B124" s="36"/>
      <c r="C124" s="216" t="s">
        <v>223</v>
      </c>
      <c r="D124" s="216" t="s">
        <v>134</v>
      </c>
      <c r="E124" s="217" t="s">
        <v>224</v>
      </c>
      <c r="F124" s="218" t="s">
        <v>225</v>
      </c>
      <c r="G124" s="219" t="s">
        <v>226</v>
      </c>
      <c r="H124" s="220">
        <v>548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38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138</v>
      </c>
      <c r="AT124" s="228" t="s">
        <v>134</v>
      </c>
      <c r="AU124" s="228" t="s">
        <v>81</v>
      </c>
      <c r="AY124" s="14" t="s">
        <v>131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81</v>
      </c>
      <c r="BK124" s="229">
        <f>ROUND(I124*H124,2)</f>
        <v>0</v>
      </c>
      <c r="BL124" s="14" t="s">
        <v>138</v>
      </c>
      <c r="BM124" s="228" t="s">
        <v>227</v>
      </c>
    </row>
    <row r="125" s="2" customFormat="1" ht="16.5" customHeight="1">
      <c r="A125" s="35"/>
      <c r="B125" s="36"/>
      <c r="C125" s="216" t="s">
        <v>81</v>
      </c>
      <c r="D125" s="216" t="s">
        <v>134</v>
      </c>
      <c r="E125" s="217" t="s">
        <v>228</v>
      </c>
      <c r="F125" s="218" t="s">
        <v>229</v>
      </c>
      <c r="G125" s="219" t="s">
        <v>205</v>
      </c>
      <c r="H125" s="220">
        <v>1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38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138</v>
      </c>
      <c r="AT125" s="228" t="s">
        <v>134</v>
      </c>
      <c r="AU125" s="228" t="s">
        <v>81</v>
      </c>
      <c r="AY125" s="14" t="s">
        <v>131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81</v>
      </c>
      <c r="BK125" s="229">
        <f>ROUND(I125*H125,2)</f>
        <v>0</v>
      </c>
      <c r="BL125" s="14" t="s">
        <v>138</v>
      </c>
      <c r="BM125" s="228" t="s">
        <v>230</v>
      </c>
    </row>
    <row r="126" s="2" customFormat="1" ht="16.5" customHeight="1">
      <c r="A126" s="35"/>
      <c r="B126" s="36"/>
      <c r="C126" s="216" t="s">
        <v>83</v>
      </c>
      <c r="D126" s="216" t="s">
        <v>134</v>
      </c>
      <c r="E126" s="217" t="s">
        <v>231</v>
      </c>
      <c r="F126" s="218" t="s">
        <v>232</v>
      </c>
      <c r="G126" s="219" t="s">
        <v>205</v>
      </c>
      <c r="H126" s="220">
        <v>3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38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138</v>
      </c>
      <c r="AT126" s="228" t="s">
        <v>134</v>
      </c>
      <c r="AU126" s="228" t="s">
        <v>81</v>
      </c>
      <c r="AY126" s="14" t="s">
        <v>131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81</v>
      </c>
      <c r="BK126" s="229">
        <f>ROUND(I126*H126,2)</f>
        <v>0</v>
      </c>
      <c r="BL126" s="14" t="s">
        <v>138</v>
      </c>
      <c r="BM126" s="228" t="s">
        <v>233</v>
      </c>
    </row>
    <row r="127" s="2" customFormat="1" ht="16.5" customHeight="1">
      <c r="A127" s="35"/>
      <c r="B127" s="36"/>
      <c r="C127" s="216" t="s">
        <v>143</v>
      </c>
      <c r="D127" s="216" t="s">
        <v>134</v>
      </c>
      <c r="E127" s="217" t="s">
        <v>234</v>
      </c>
      <c r="F127" s="218" t="s">
        <v>235</v>
      </c>
      <c r="G127" s="219" t="s">
        <v>205</v>
      </c>
      <c r="H127" s="220">
        <v>2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38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138</v>
      </c>
      <c r="AT127" s="228" t="s">
        <v>134</v>
      </c>
      <c r="AU127" s="228" t="s">
        <v>81</v>
      </c>
      <c r="AY127" s="14" t="s">
        <v>131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81</v>
      </c>
      <c r="BK127" s="229">
        <f>ROUND(I127*H127,2)</f>
        <v>0</v>
      </c>
      <c r="BL127" s="14" t="s">
        <v>138</v>
      </c>
      <c r="BM127" s="228" t="s">
        <v>236</v>
      </c>
    </row>
    <row r="128" s="2" customFormat="1" ht="16.5" customHeight="1">
      <c r="A128" s="35"/>
      <c r="B128" s="36"/>
      <c r="C128" s="216" t="s">
        <v>130</v>
      </c>
      <c r="D128" s="216" t="s">
        <v>134</v>
      </c>
      <c r="E128" s="217" t="s">
        <v>237</v>
      </c>
      <c r="F128" s="218" t="s">
        <v>238</v>
      </c>
      <c r="G128" s="219" t="s">
        <v>205</v>
      </c>
      <c r="H128" s="220">
        <v>2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38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138</v>
      </c>
      <c r="AT128" s="228" t="s">
        <v>134</v>
      </c>
      <c r="AU128" s="228" t="s">
        <v>81</v>
      </c>
      <c r="AY128" s="14" t="s">
        <v>131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81</v>
      </c>
      <c r="BK128" s="229">
        <f>ROUND(I128*H128,2)</f>
        <v>0</v>
      </c>
      <c r="BL128" s="14" t="s">
        <v>138</v>
      </c>
      <c r="BM128" s="228" t="s">
        <v>239</v>
      </c>
    </row>
    <row r="129" s="2" customFormat="1" ht="16.5" customHeight="1">
      <c r="A129" s="35"/>
      <c r="B129" s="36"/>
      <c r="C129" s="216" t="s">
        <v>150</v>
      </c>
      <c r="D129" s="216" t="s">
        <v>134</v>
      </c>
      <c r="E129" s="217" t="s">
        <v>240</v>
      </c>
      <c r="F129" s="218" t="s">
        <v>241</v>
      </c>
      <c r="G129" s="219" t="s">
        <v>205</v>
      </c>
      <c r="H129" s="220">
        <v>4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38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138</v>
      </c>
      <c r="AT129" s="228" t="s">
        <v>134</v>
      </c>
      <c r="AU129" s="228" t="s">
        <v>81</v>
      </c>
      <c r="AY129" s="14" t="s">
        <v>131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81</v>
      </c>
      <c r="BK129" s="229">
        <f>ROUND(I129*H129,2)</f>
        <v>0</v>
      </c>
      <c r="BL129" s="14" t="s">
        <v>138</v>
      </c>
      <c r="BM129" s="228" t="s">
        <v>242</v>
      </c>
    </row>
    <row r="130" s="2" customFormat="1" ht="16.5" customHeight="1">
      <c r="A130" s="35"/>
      <c r="B130" s="36"/>
      <c r="C130" s="216" t="s">
        <v>154</v>
      </c>
      <c r="D130" s="216" t="s">
        <v>134</v>
      </c>
      <c r="E130" s="217" t="s">
        <v>243</v>
      </c>
      <c r="F130" s="218" t="s">
        <v>244</v>
      </c>
      <c r="G130" s="219" t="s">
        <v>205</v>
      </c>
      <c r="H130" s="220">
        <v>1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38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138</v>
      </c>
      <c r="AT130" s="228" t="s">
        <v>134</v>
      </c>
      <c r="AU130" s="228" t="s">
        <v>81</v>
      </c>
      <c r="AY130" s="14" t="s">
        <v>131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81</v>
      </c>
      <c r="BK130" s="229">
        <f>ROUND(I130*H130,2)</f>
        <v>0</v>
      </c>
      <c r="BL130" s="14" t="s">
        <v>138</v>
      </c>
      <c r="BM130" s="228" t="s">
        <v>245</v>
      </c>
    </row>
    <row r="131" s="2" customFormat="1" ht="16.5" customHeight="1">
      <c r="A131" s="35"/>
      <c r="B131" s="36"/>
      <c r="C131" s="216" t="s">
        <v>158</v>
      </c>
      <c r="D131" s="216" t="s">
        <v>134</v>
      </c>
      <c r="E131" s="217" t="s">
        <v>246</v>
      </c>
      <c r="F131" s="218" t="s">
        <v>247</v>
      </c>
      <c r="G131" s="219" t="s">
        <v>205</v>
      </c>
      <c r="H131" s="220">
        <v>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38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138</v>
      </c>
      <c r="AT131" s="228" t="s">
        <v>134</v>
      </c>
      <c r="AU131" s="228" t="s">
        <v>81</v>
      </c>
      <c r="AY131" s="14" t="s">
        <v>131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138</v>
      </c>
      <c r="BM131" s="228" t="s">
        <v>248</v>
      </c>
    </row>
    <row r="132" s="2" customFormat="1" ht="16.5" customHeight="1">
      <c r="A132" s="35"/>
      <c r="B132" s="36"/>
      <c r="C132" s="216" t="s">
        <v>162</v>
      </c>
      <c r="D132" s="216" t="s">
        <v>134</v>
      </c>
      <c r="E132" s="217" t="s">
        <v>249</v>
      </c>
      <c r="F132" s="218" t="s">
        <v>250</v>
      </c>
      <c r="G132" s="219" t="s">
        <v>205</v>
      </c>
      <c r="H132" s="220">
        <v>1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38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138</v>
      </c>
      <c r="AT132" s="228" t="s">
        <v>134</v>
      </c>
      <c r="AU132" s="228" t="s">
        <v>81</v>
      </c>
      <c r="AY132" s="14" t="s">
        <v>131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81</v>
      </c>
      <c r="BK132" s="229">
        <f>ROUND(I132*H132,2)</f>
        <v>0</v>
      </c>
      <c r="BL132" s="14" t="s">
        <v>138</v>
      </c>
      <c r="BM132" s="228" t="s">
        <v>251</v>
      </c>
    </row>
    <row r="133" s="2" customFormat="1" ht="16.5" customHeight="1">
      <c r="A133" s="35"/>
      <c r="B133" s="36"/>
      <c r="C133" s="216" t="s">
        <v>166</v>
      </c>
      <c r="D133" s="216" t="s">
        <v>134</v>
      </c>
      <c r="E133" s="217" t="s">
        <v>252</v>
      </c>
      <c r="F133" s="218" t="s">
        <v>253</v>
      </c>
      <c r="G133" s="219" t="s">
        <v>205</v>
      </c>
      <c r="H133" s="220">
        <v>2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38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138</v>
      </c>
      <c r="AT133" s="228" t="s">
        <v>134</v>
      </c>
      <c r="AU133" s="228" t="s">
        <v>81</v>
      </c>
      <c r="AY133" s="14" t="s">
        <v>131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138</v>
      </c>
      <c r="BM133" s="228" t="s">
        <v>254</v>
      </c>
    </row>
    <row r="134" s="2" customFormat="1" ht="16.5" customHeight="1">
      <c r="A134" s="35"/>
      <c r="B134" s="36"/>
      <c r="C134" s="216" t="s">
        <v>170</v>
      </c>
      <c r="D134" s="216" t="s">
        <v>134</v>
      </c>
      <c r="E134" s="217" t="s">
        <v>255</v>
      </c>
      <c r="F134" s="218" t="s">
        <v>256</v>
      </c>
      <c r="G134" s="219" t="s">
        <v>205</v>
      </c>
      <c r="H134" s="220">
        <v>1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38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138</v>
      </c>
      <c r="AT134" s="228" t="s">
        <v>134</v>
      </c>
      <c r="AU134" s="228" t="s">
        <v>81</v>
      </c>
      <c r="AY134" s="14" t="s">
        <v>131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81</v>
      </c>
      <c r="BK134" s="229">
        <f>ROUND(I134*H134,2)</f>
        <v>0</v>
      </c>
      <c r="BL134" s="14" t="s">
        <v>138</v>
      </c>
      <c r="BM134" s="228" t="s">
        <v>257</v>
      </c>
    </row>
    <row r="135" s="2" customFormat="1" ht="16.5" customHeight="1">
      <c r="A135" s="35"/>
      <c r="B135" s="36"/>
      <c r="C135" s="216" t="s">
        <v>174</v>
      </c>
      <c r="D135" s="216" t="s">
        <v>134</v>
      </c>
      <c r="E135" s="217" t="s">
        <v>258</v>
      </c>
      <c r="F135" s="218" t="s">
        <v>259</v>
      </c>
      <c r="G135" s="219" t="s">
        <v>205</v>
      </c>
      <c r="H135" s="220">
        <v>6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38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138</v>
      </c>
      <c r="AT135" s="228" t="s">
        <v>134</v>
      </c>
      <c r="AU135" s="228" t="s">
        <v>81</v>
      </c>
      <c r="AY135" s="14" t="s">
        <v>131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81</v>
      </c>
      <c r="BK135" s="229">
        <f>ROUND(I135*H135,2)</f>
        <v>0</v>
      </c>
      <c r="BL135" s="14" t="s">
        <v>138</v>
      </c>
      <c r="BM135" s="228" t="s">
        <v>260</v>
      </c>
    </row>
    <row r="136" s="2" customFormat="1" ht="24.15" customHeight="1">
      <c r="A136" s="35"/>
      <c r="B136" s="36"/>
      <c r="C136" s="216" t="s">
        <v>178</v>
      </c>
      <c r="D136" s="216" t="s">
        <v>134</v>
      </c>
      <c r="E136" s="217" t="s">
        <v>261</v>
      </c>
      <c r="F136" s="218" t="s">
        <v>262</v>
      </c>
      <c r="G136" s="219" t="s">
        <v>205</v>
      </c>
      <c r="H136" s="220">
        <v>100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38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138</v>
      </c>
      <c r="AT136" s="228" t="s">
        <v>134</v>
      </c>
      <c r="AU136" s="228" t="s">
        <v>81</v>
      </c>
      <c r="AY136" s="14" t="s">
        <v>131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81</v>
      </c>
      <c r="BK136" s="229">
        <f>ROUND(I136*H136,2)</f>
        <v>0</v>
      </c>
      <c r="BL136" s="14" t="s">
        <v>138</v>
      </c>
      <c r="BM136" s="228" t="s">
        <v>263</v>
      </c>
    </row>
    <row r="137" s="2" customFormat="1" ht="16.5" customHeight="1">
      <c r="A137" s="35"/>
      <c r="B137" s="36"/>
      <c r="C137" s="216" t="s">
        <v>182</v>
      </c>
      <c r="D137" s="216" t="s">
        <v>134</v>
      </c>
      <c r="E137" s="217" t="s">
        <v>264</v>
      </c>
      <c r="F137" s="218" t="s">
        <v>265</v>
      </c>
      <c r="G137" s="219" t="s">
        <v>205</v>
      </c>
      <c r="H137" s="220">
        <v>1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38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138</v>
      </c>
      <c r="AT137" s="228" t="s">
        <v>134</v>
      </c>
      <c r="AU137" s="228" t="s">
        <v>81</v>
      </c>
      <c r="AY137" s="14" t="s">
        <v>131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81</v>
      </c>
      <c r="BK137" s="229">
        <f>ROUND(I137*H137,2)</f>
        <v>0</v>
      </c>
      <c r="BL137" s="14" t="s">
        <v>138</v>
      </c>
      <c r="BM137" s="228" t="s">
        <v>266</v>
      </c>
    </row>
    <row r="138" s="2" customFormat="1" ht="16.5" customHeight="1">
      <c r="A138" s="35"/>
      <c r="B138" s="36"/>
      <c r="C138" s="216" t="s">
        <v>186</v>
      </c>
      <c r="D138" s="216" t="s">
        <v>134</v>
      </c>
      <c r="E138" s="217" t="s">
        <v>267</v>
      </c>
      <c r="F138" s="218" t="s">
        <v>268</v>
      </c>
      <c r="G138" s="219" t="s">
        <v>205</v>
      </c>
      <c r="H138" s="220">
        <v>1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38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138</v>
      </c>
      <c r="AT138" s="228" t="s">
        <v>134</v>
      </c>
      <c r="AU138" s="228" t="s">
        <v>81</v>
      </c>
      <c r="AY138" s="14" t="s">
        <v>131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81</v>
      </c>
      <c r="BK138" s="229">
        <f>ROUND(I138*H138,2)</f>
        <v>0</v>
      </c>
      <c r="BL138" s="14" t="s">
        <v>138</v>
      </c>
      <c r="BM138" s="228" t="s">
        <v>269</v>
      </c>
    </row>
    <row r="139" s="2" customFormat="1" ht="16.5" customHeight="1">
      <c r="A139" s="35"/>
      <c r="B139" s="36"/>
      <c r="C139" s="216" t="s">
        <v>8</v>
      </c>
      <c r="D139" s="216" t="s">
        <v>134</v>
      </c>
      <c r="E139" s="217" t="s">
        <v>270</v>
      </c>
      <c r="F139" s="218" t="s">
        <v>271</v>
      </c>
      <c r="G139" s="219" t="s">
        <v>205</v>
      </c>
      <c r="H139" s="220">
        <v>1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38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138</v>
      </c>
      <c r="AT139" s="228" t="s">
        <v>134</v>
      </c>
      <c r="AU139" s="228" t="s">
        <v>81</v>
      </c>
      <c r="AY139" s="14" t="s">
        <v>131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81</v>
      </c>
      <c r="BK139" s="229">
        <f>ROUND(I139*H139,2)</f>
        <v>0</v>
      </c>
      <c r="BL139" s="14" t="s">
        <v>138</v>
      </c>
      <c r="BM139" s="228" t="s">
        <v>272</v>
      </c>
    </row>
    <row r="140" s="2" customFormat="1" ht="16.5" customHeight="1">
      <c r="A140" s="35"/>
      <c r="B140" s="36"/>
      <c r="C140" s="216" t="s">
        <v>190</v>
      </c>
      <c r="D140" s="216" t="s">
        <v>134</v>
      </c>
      <c r="E140" s="217" t="s">
        <v>273</v>
      </c>
      <c r="F140" s="218" t="s">
        <v>274</v>
      </c>
      <c r="G140" s="219" t="s">
        <v>205</v>
      </c>
      <c r="H140" s="220">
        <v>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38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138</v>
      </c>
      <c r="AT140" s="228" t="s">
        <v>134</v>
      </c>
      <c r="AU140" s="228" t="s">
        <v>81</v>
      </c>
      <c r="AY140" s="14" t="s">
        <v>131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81</v>
      </c>
      <c r="BK140" s="229">
        <f>ROUND(I140*H140,2)</f>
        <v>0</v>
      </c>
      <c r="BL140" s="14" t="s">
        <v>138</v>
      </c>
      <c r="BM140" s="228" t="s">
        <v>275</v>
      </c>
    </row>
    <row r="141" s="2" customFormat="1" ht="16.5" customHeight="1">
      <c r="A141" s="35"/>
      <c r="B141" s="36"/>
      <c r="C141" s="216" t="s">
        <v>194</v>
      </c>
      <c r="D141" s="216" t="s">
        <v>134</v>
      </c>
      <c r="E141" s="217" t="s">
        <v>276</v>
      </c>
      <c r="F141" s="218" t="s">
        <v>277</v>
      </c>
      <c r="G141" s="219" t="s">
        <v>205</v>
      </c>
      <c r="H141" s="220">
        <v>1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38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138</v>
      </c>
      <c r="AT141" s="228" t="s">
        <v>134</v>
      </c>
      <c r="AU141" s="228" t="s">
        <v>81</v>
      </c>
      <c r="AY141" s="14" t="s">
        <v>131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81</v>
      </c>
      <c r="BK141" s="229">
        <f>ROUND(I141*H141,2)</f>
        <v>0</v>
      </c>
      <c r="BL141" s="14" t="s">
        <v>138</v>
      </c>
      <c r="BM141" s="228" t="s">
        <v>278</v>
      </c>
    </row>
    <row r="142" s="2" customFormat="1" ht="16.5" customHeight="1">
      <c r="A142" s="35"/>
      <c r="B142" s="36"/>
      <c r="C142" s="216" t="s">
        <v>279</v>
      </c>
      <c r="D142" s="216" t="s">
        <v>134</v>
      </c>
      <c r="E142" s="217" t="s">
        <v>280</v>
      </c>
      <c r="F142" s="218" t="s">
        <v>281</v>
      </c>
      <c r="G142" s="219" t="s">
        <v>205</v>
      </c>
      <c r="H142" s="220">
        <v>1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38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138</v>
      </c>
      <c r="AT142" s="228" t="s">
        <v>134</v>
      </c>
      <c r="AU142" s="228" t="s">
        <v>81</v>
      </c>
      <c r="AY142" s="14" t="s">
        <v>131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81</v>
      </c>
      <c r="BK142" s="229">
        <f>ROUND(I142*H142,2)</f>
        <v>0</v>
      </c>
      <c r="BL142" s="14" t="s">
        <v>138</v>
      </c>
      <c r="BM142" s="228" t="s">
        <v>282</v>
      </c>
    </row>
    <row r="143" s="2" customFormat="1" ht="16.5" customHeight="1">
      <c r="A143" s="35"/>
      <c r="B143" s="36"/>
      <c r="C143" s="216" t="s">
        <v>283</v>
      </c>
      <c r="D143" s="216" t="s">
        <v>134</v>
      </c>
      <c r="E143" s="217" t="s">
        <v>284</v>
      </c>
      <c r="F143" s="218" t="s">
        <v>285</v>
      </c>
      <c r="G143" s="219" t="s">
        <v>205</v>
      </c>
      <c r="H143" s="220">
        <v>1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38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138</v>
      </c>
      <c r="AT143" s="228" t="s">
        <v>134</v>
      </c>
      <c r="AU143" s="228" t="s">
        <v>81</v>
      </c>
      <c r="AY143" s="14" t="s">
        <v>131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81</v>
      </c>
      <c r="BK143" s="229">
        <f>ROUND(I143*H143,2)</f>
        <v>0</v>
      </c>
      <c r="BL143" s="14" t="s">
        <v>138</v>
      </c>
      <c r="BM143" s="228" t="s">
        <v>286</v>
      </c>
    </row>
    <row r="144" s="2" customFormat="1" ht="16.5" customHeight="1">
      <c r="A144" s="35"/>
      <c r="B144" s="36"/>
      <c r="C144" s="216" t="s">
        <v>287</v>
      </c>
      <c r="D144" s="216" t="s">
        <v>134</v>
      </c>
      <c r="E144" s="217" t="s">
        <v>288</v>
      </c>
      <c r="F144" s="218" t="s">
        <v>289</v>
      </c>
      <c r="G144" s="219" t="s">
        <v>205</v>
      </c>
      <c r="H144" s="220">
        <v>1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38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138</v>
      </c>
      <c r="AT144" s="228" t="s">
        <v>134</v>
      </c>
      <c r="AU144" s="228" t="s">
        <v>81</v>
      </c>
      <c r="AY144" s="14" t="s">
        <v>131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81</v>
      </c>
      <c r="BK144" s="229">
        <f>ROUND(I144*H144,2)</f>
        <v>0</v>
      </c>
      <c r="BL144" s="14" t="s">
        <v>138</v>
      </c>
      <c r="BM144" s="228" t="s">
        <v>290</v>
      </c>
    </row>
    <row r="145" s="2" customFormat="1" ht="16.5" customHeight="1">
      <c r="A145" s="35"/>
      <c r="B145" s="36"/>
      <c r="C145" s="216" t="s">
        <v>7</v>
      </c>
      <c r="D145" s="216" t="s">
        <v>134</v>
      </c>
      <c r="E145" s="217" t="s">
        <v>291</v>
      </c>
      <c r="F145" s="218" t="s">
        <v>292</v>
      </c>
      <c r="G145" s="219" t="s">
        <v>205</v>
      </c>
      <c r="H145" s="220">
        <v>1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38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138</v>
      </c>
      <c r="AT145" s="228" t="s">
        <v>134</v>
      </c>
      <c r="AU145" s="228" t="s">
        <v>81</v>
      </c>
      <c r="AY145" s="14" t="s">
        <v>131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81</v>
      </c>
      <c r="BK145" s="229">
        <f>ROUND(I145*H145,2)</f>
        <v>0</v>
      </c>
      <c r="BL145" s="14" t="s">
        <v>138</v>
      </c>
      <c r="BM145" s="228" t="s">
        <v>293</v>
      </c>
    </row>
    <row r="146" s="2" customFormat="1" ht="16.5" customHeight="1">
      <c r="A146" s="35"/>
      <c r="B146" s="36"/>
      <c r="C146" s="216" t="s">
        <v>294</v>
      </c>
      <c r="D146" s="216" t="s">
        <v>134</v>
      </c>
      <c r="E146" s="217" t="s">
        <v>295</v>
      </c>
      <c r="F146" s="218" t="s">
        <v>296</v>
      </c>
      <c r="G146" s="219" t="s">
        <v>205</v>
      </c>
      <c r="H146" s="220">
        <v>1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38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138</v>
      </c>
      <c r="AT146" s="228" t="s">
        <v>134</v>
      </c>
      <c r="AU146" s="228" t="s">
        <v>81</v>
      </c>
      <c r="AY146" s="14" t="s">
        <v>131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81</v>
      </c>
      <c r="BK146" s="229">
        <f>ROUND(I146*H146,2)</f>
        <v>0</v>
      </c>
      <c r="BL146" s="14" t="s">
        <v>138</v>
      </c>
      <c r="BM146" s="228" t="s">
        <v>297</v>
      </c>
    </row>
    <row r="147" s="2" customFormat="1" ht="16.5" customHeight="1">
      <c r="A147" s="35"/>
      <c r="B147" s="36"/>
      <c r="C147" s="216" t="s">
        <v>298</v>
      </c>
      <c r="D147" s="216" t="s">
        <v>134</v>
      </c>
      <c r="E147" s="217" t="s">
        <v>299</v>
      </c>
      <c r="F147" s="218" t="s">
        <v>300</v>
      </c>
      <c r="G147" s="219" t="s">
        <v>205</v>
      </c>
      <c r="H147" s="220">
        <v>1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38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138</v>
      </c>
      <c r="AT147" s="228" t="s">
        <v>134</v>
      </c>
      <c r="AU147" s="228" t="s">
        <v>81</v>
      </c>
      <c r="AY147" s="14" t="s">
        <v>131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81</v>
      </c>
      <c r="BK147" s="229">
        <f>ROUND(I147*H147,2)</f>
        <v>0</v>
      </c>
      <c r="BL147" s="14" t="s">
        <v>138</v>
      </c>
      <c r="BM147" s="228" t="s">
        <v>301</v>
      </c>
    </row>
    <row r="148" s="2" customFormat="1" ht="16.5" customHeight="1">
      <c r="A148" s="35"/>
      <c r="B148" s="36"/>
      <c r="C148" s="216" t="s">
        <v>302</v>
      </c>
      <c r="D148" s="216" t="s">
        <v>134</v>
      </c>
      <c r="E148" s="217" t="s">
        <v>303</v>
      </c>
      <c r="F148" s="218" t="s">
        <v>304</v>
      </c>
      <c r="G148" s="219" t="s">
        <v>205</v>
      </c>
      <c r="H148" s="220">
        <v>1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38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138</v>
      </c>
      <c r="AT148" s="228" t="s">
        <v>134</v>
      </c>
      <c r="AU148" s="228" t="s">
        <v>81</v>
      </c>
      <c r="AY148" s="14" t="s">
        <v>131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81</v>
      </c>
      <c r="BK148" s="229">
        <f>ROUND(I148*H148,2)</f>
        <v>0</v>
      </c>
      <c r="BL148" s="14" t="s">
        <v>138</v>
      </c>
      <c r="BM148" s="228" t="s">
        <v>305</v>
      </c>
    </row>
    <row r="149" s="2" customFormat="1" ht="16.5" customHeight="1">
      <c r="A149" s="35"/>
      <c r="B149" s="36"/>
      <c r="C149" s="216" t="s">
        <v>306</v>
      </c>
      <c r="D149" s="216" t="s">
        <v>134</v>
      </c>
      <c r="E149" s="217" t="s">
        <v>307</v>
      </c>
      <c r="F149" s="218" t="s">
        <v>308</v>
      </c>
      <c r="G149" s="219" t="s">
        <v>205</v>
      </c>
      <c r="H149" s="220">
        <v>1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38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138</v>
      </c>
      <c r="AT149" s="228" t="s">
        <v>134</v>
      </c>
      <c r="AU149" s="228" t="s">
        <v>81</v>
      </c>
      <c r="AY149" s="14" t="s">
        <v>131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81</v>
      </c>
      <c r="BK149" s="229">
        <f>ROUND(I149*H149,2)</f>
        <v>0</v>
      </c>
      <c r="BL149" s="14" t="s">
        <v>138</v>
      </c>
      <c r="BM149" s="228" t="s">
        <v>309</v>
      </c>
    </row>
    <row r="150" s="2" customFormat="1" ht="16.5" customHeight="1">
      <c r="A150" s="35"/>
      <c r="B150" s="36"/>
      <c r="C150" s="216" t="s">
        <v>310</v>
      </c>
      <c r="D150" s="216" t="s">
        <v>134</v>
      </c>
      <c r="E150" s="217" t="s">
        <v>311</v>
      </c>
      <c r="F150" s="218" t="s">
        <v>312</v>
      </c>
      <c r="G150" s="219" t="s">
        <v>205</v>
      </c>
      <c r="H150" s="220">
        <v>1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38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138</v>
      </c>
      <c r="AT150" s="228" t="s">
        <v>134</v>
      </c>
      <c r="AU150" s="228" t="s">
        <v>81</v>
      </c>
      <c r="AY150" s="14" t="s">
        <v>131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81</v>
      </c>
      <c r="BK150" s="229">
        <f>ROUND(I150*H150,2)</f>
        <v>0</v>
      </c>
      <c r="BL150" s="14" t="s">
        <v>138</v>
      </c>
      <c r="BM150" s="228" t="s">
        <v>313</v>
      </c>
    </row>
    <row r="151" s="2" customFormat="1" ht="16.5" customHeight="1">
      <c r="A151" s="35"/>
      <c r="B151" s="36"/>
      <c r="C151" s="216" t="s">
        <v>314</v>
      </c>
      <c r="D151" s="216" t="s">
        <v>134</v>
      </c>
      <c r="E151" s="217" t="s">
        <v>315</v>
      </c>
      <c r="F151" s="218" t="s">
        <v>316</v>
      </c>
      <c r="G151" s="219" t="s">
        <v>205</v>
      </c>
      <c r="H151" s="220">
        <v>3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38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138</v>
      </c>
      <c r="AT151" s="228" t="s">
        <v>134</v>
      </c>
      <c r="AU151" s="228" t="s">
        <v>81</v>
      </c>
      <c r="AY151" s="14" t="s">
        <v>131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81</v>
      </c>
      <c r="BK151" s="229">
        <f>ROUND(I151*H151,2)</f>
        <v>0</v>
      </c>
      <c r="BL151" s="14" t="s">
        <v>138</v>
      </c>
      <c r="BM151" s="228" t="s">
        <v>317</v>
      </c>
    </row>
    <row r="152" s="2" customFormat="1" ht="16.5" customHeight="1">
      <c r="A152" s="35"/>
      <c r="B152" s="36"/>
      <c r="C152" s="216" t="s">
        <v>318</v>
      </c>
      <c r="D152" s="216" t="s">
        <v>134</v>
      </c>
      <c r="E152" s="217" t="s">
        <v>319</v>
      </c>
      <c r="F152" s="218" t="s">
        <v>320</v>
      </c>
      <c r="G152" s="219" t="s">
        <v>205</v>
      </c>
      <c r="H152" s="220">
        <v>2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38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138</v>
      </c>
      <c r="AT152" s="228" t="s">
        <v>134</v>
      </c>
      <c r="AU152" s="228" t="s">
        <v>81</v>
      </c>
      <c r="AY152" s="14" t="s">
        <v>131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81</v>
      </c>
      <c r="BK152" s="229">
        <f>ROUND(I152*H152,2)</f>
        <v>0</v>
      </c>
      <c r="BL152" s="14" t="s">
        <v>138</v>
      </c>
      <c r="BM152" s="228" t="s">
        <v>321</v>
      </c>
    </row>
    <row r="153" s="2" customFormat="1" ht="16.5" customHeight="1">
      <c r="A153" s="35"/>
      <c r="B153" s="36"/>
      <c r="C153" s="216" t="s">
        <v>322</v>
      </c>
      <c r="D153" s="216" t="s">
        <v>134</v>
      </c>
      <c r="E153" s="217" t="s">
        <v>323</v>
      </c>
      <c r="F153" s="218" t="s">
        <v>324</v>
      </c>
      <c r="G153" s="219" t="s">
        <v>205</v>
      </c>
      <c r="H153" s="220">
        <v>2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38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138</v>
      </c>
      <c r="AT153" s="228" t="s">
        <v>134</v>
      </c>
      <c r="AU153" s="228" t="s">
        <v>81</v>
      </c>
      <c r="AY153" s="14" t="s">
        <v>131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81</v>
      </c>
      <c r="BK153" s="229">
        <f>ROUND(I153*H153,2)</f>
        <v>0</v>
      </c>
      <c r="BL153" s="14" t="s">
        <v>138</v>
      </c>
      <c r="BM153" s="228" t="s">
        <v>325</v>
      </c>
    </row>
    <row r="154" s="2" customFormat="1" ht="16.5" customHeight="1">
      <c r="A154" s="35"/>
      <c r="B154" s="36"/>
      <c r="C154" s="216" t="s">
        <v>326</v>
      </c>
      <c r="D154" s="216" t="s">
        <v>134</v>
      </c>
      <c r="E154" s="217" t="s">
        <v>327</v>
      </c>
      <c r="F154" s="218" t="s">
        <v>328</v>
      </c>
      <c r="G154" s="219" t="s">
        <v>205</v>
      </c>
      <c r="H154" s="220">
        <v>4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38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138</v>
      </c>
      <c r="AT154" s="228" t="s">
        <v>134</v>
      </c>
      <c r="AU154" s="228" t="s">
        <v>81</v>
      </c>
      <c r="AY154" s="14" t="s">
        <v>131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81</v>
      </c>
      <c r="BK154" s="229">
        <f>ROUND(I154*H154,2)</f>
        <v>0</v>
      </c>
      <c r="BL154" s="14" t="s">
        <v>138</v>
      </c>
      <c r="BM154" s="228" t="s">
        <v>329</v>
      </c>
    </row>
    <row r="155" s="2" customFormat="1" ht="16.5" customHeight="1">
      <c r="A155" s="35"/>
      <c r="B155" s="36"/>
      <c r="C155" s="216" t="s">
        <v>330</v>
      </c>
      <c r="D155" s="216" t="s">
        <v>134</v>
      </c>
      <c r="E155" s="217" t="s">
        <v>331</v>
      </c>
      <c r="F155" s="218" t="s">
        <v>332</v>
      </c>
      <c r="G155" s="219" t="s">
        <v>205</v>
      </c>
      <c r="H155" s="220">
        <v>1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38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138</v>
      </c>
      <c r="AT155" s="228" t="s">
        <v>134</v>
      </c>
      <c r="AU155" s="228" t="s">
        <v>81</v>
      </c>
      <c r="AY155" s="14" t="s">
        <v>131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81</v>
      </c>
      <c r="BK155" s="229">
        <f>ROUND(I155*H155,2)</f>
        <v>0</v>
      </c>
      <c r="BL155" s="14" t="s">
        <v>138</v>
      </c>
      <c r="BM155" s="228" t="s">
        <v>333</v>
      </c>
    </row>
    <row r="156" s="2" customFormat="1" ht="16.5" customHeight="1">
      <c r="A156" s="35"/>
      <c r="B156" s="36"/>
      <c r="C156" s="216" t="s">
        <v>334</v>
      </c>
      <c r="D156" s="216" t="s">
        <v>134</v>
      </c>
      <c r="E156" s="217" t="s">
        <v>335</v>
      </c>
      <c r="F156" s="218" t="s">
        <v>336</v>
      </c>
      <c r="G156" s="219" t="s">
        <v>205</v>
      </c>
      <c r="H156" s="220">
        <v>1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38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138</v>
      </c>
      <c r="AT156" s="228" t="s">
        <v>134</v>
      </c>
      <c r="AU156" s="228" t="s">
        <v>81</v>
      </c>
      <c r="AY156" s="14" t="s">
        <v>131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81</v>
      </c>
      <c r="BK156" s="229">
        <f>ROUND(I156*H156,2)</f>
        <v>0</v>
      </c>
      <c r="BL156" s="14" t="s">
        <v>138</v>
      </c>
      <c r="BM156" s="228" t="s">
        <v>337</v>
      </c>
    </row>
    <row r="157" s="2" customFormat="1" ht="21.75" customHeight="1">
      <c r="A157" s="35"/>
      <c r="B157" s="36"/>
      <c r="C157" s="216" t="s">
        <v>338</v>
      </c>
      <c r="D157" s="216" t="s">
        <v>134</v>
      </c>
      <c r="E157" s="217" t="s">
        <v>339</v>
      </c>
      <c r="F157" s="218" t="s">
        <v>340</v>
      </c>
      <c r="G157" s="219" t="s">
        <v>205</v>
      </c>
      <c r="H157" s="220">
        <v>1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38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138</v>
      </c>
      <c r="AT157" s="228" t="s">
        <v>134</v>
      </c>
      <c r="AU157" s="228" t="s">
        <v>81</v>
      </c>
      <c r="AY157" s="14" t="s">
        <v>131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81</v>
      </c>
      <c r="BK157" s="229">
        <f>ROUND(I157*H157,2)</f>
        <v>0</v>
      </c>
      <c r="BL157" s="14" t="s">
        <v>138</v>
      </c>
      <c r="BM157" s="228" t="s">
        <v>341</v>
      </c>
    </row>
    <row r="158" s="2" customFormat="1" ht="21.75" customHeight="1">
      <c r="A158" s="35"/>
      <c r="B158" s="36"/>
      <c r="C158" s="216" t="s">
        <v>342</v>
      </c>
      <c r="D158" s="216" t="s">
        <v>134</v>
      </c>
      <c r="E158" s="217" t="s">
        <v>343</v>
      </c>
      <c r="F158" s="218" t="s">
        <v>344</v>
      </c>
      <c r="G158" s="219" t="s">
        <v>205</v>
      </c>
      <c r="H158" s="220">
        <v>2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38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138</v>
      </c>
      <c r="AT158" s="228" t="s">
        <v>134</v>
      </c>
      <c r="AU158" s="228" t="s">
        <v>81</v>
      </c>
      <c r="AY158" s="14" t="s">
        <v>131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81</v>
      </c>
      <c r="BK158" s="229">
        <f>ROUND(I158*H158,2)</f>
        <v>0</v>
      </c>
      <c r="BL158" s="14" t="s">
        <v>138</v>
      </c>
      <c r="BM158" s="228" t="s">
        <v>345</v>
      </c>
    </row>
    <row r="159" s="2" customFormat="1" ht="16.5" customHeight="1">
      <c r="A159" s="35"/>
      <c r="B159" s="36"/>
      <c r="C159" s="216" t="s">
        <v>346</v>
      </c>
      <c r="D159" s="216" t="s">
        <v>134</v>
      </c>
      <c r="E159" s="217" t="s">
        <v>347</v>
      </c>
      <c r="F159" s="218" t="s">
        <v>348</v>
      </c>
      <c r="G159" s="219" t="s">
        <v>205</v>
      </c>
      <c r="H159" s="220">
        <v>1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38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138</v>
      </c>
      <c r="AT159" s="228" t="s">
        <v>134</v>
      </c>
      <c r="AU159" s="228" t="s">
        <v>81</v>
      </c>
      <c r="AY159" s="14" t="s">
        <v>131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81</v>
      </c>
      <c r="BK159" s="229">
        <f>ROUND(I159*H159,2)</f>
        <v>0</v>
      </c>
      <c r="BL159" s="14" t="s">
        <v>138</v>
      </c>
      <c r="BM159" s="228" t="s">
        <v>349</v>
      </c>
    </row>
    <row r="160" s="2" customFormat="1" ht="16.5" customHeight="1">
      <c r="A160" s="35"/>
      <c r="B160" s="36"/>
      <c r="C160" s="216" t="s">
        <v>350</v>
      </c>
      <c r="D160" s="216" t="s">
        <v>134</v>
      </c>
      <c r="E160" s="217" t="s">
        <v>351</v>
      </c>
      <c r="F160" s="218" t="s">
        <v>352</v>
      </c>
      <c r="G160" s="219" t="s">
        <v>205</v>
      </c>
      <c r="H160" s="220">
        <v>1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38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138</v>
      </c>
      <c r="AT160" s="228" t="s">
        <v>134</v>
      </c>
      <c r="AU160" s="228" t="s">
        <v>81</v>
      </c>
      <c r="AY160" s="14" t="s">
        <v>131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81</v>
      </c>
      <c r="BK160" s="229">
        <f>ROUND(I160*H160,2)</f>
        <v>0</v>
      </c>
      <c r="BL160" s="14" t="s">
        <v>138</v>
      </c>
      <c r="BM160" s="228" t="s">
        <v>353</v>
      </c>
    </row>
    <row r="161" s="2" customFormat="1" ht="24.15" customHeight="1">
      <c r="A161" s="35"/>
      <c r="B161" s="36"/>
      <c r="C161" s="216" t="s">
        <v>354</v>
      </c>
      <c r="D161" s="216" t="s">
        <v>134</v>
      </c>
      <c r="E161" s="217" t="s">
        <v>355</v>
      </c>
      <c r="F161" s="218" t="s">
        <v>356</v>
      </c>
      <c r="G161" s="219" t="s">
        <v>205</v>
      </c>
      <c r="H161" s="220">
        <v>100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38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138</v>
      </c>
      <c r="AT161" s="228" t="s">
        <v>134</v>
      </c>
      <c r="AU161" s="228" t="s">
        <v>81</v>
      </c>
      <c r="AY161" s="14" t="s">
        <v>131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81</v>
      </c>
      <c r="BK161" s="229">
        <f>ROUND(I161*H161,2)</f>
        <v>0</v>
      </c>
      <c r="BL161" s="14" t="s">
        <v>138</v>
      </c>
      <c r="BM161" s="228" t="s">
        <v>357</v>
      </c>
    </row>
    <row r="162" s="2" customFormat="1" ht="16.5" customHeight="1">
      <c r="A162" s="35"/>
      <c r="B162" s="36"/>
      <c r="C162" s="216" t="s">
        <v>358</v>
      </c>
      <c r="D162" s="216" t="s">
        <v>134</v>
      </c>
      <c r="E162" s="217" t="s">
        <v>359</v>
      </c>
      <c r="F162" s="218" t="s">
        <v>360</v>
      </c>
      <c r="G162" s="219" t="s">
        <v>205</v>
      </c>
      <c r="H162" s="220">
        <v>1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38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138</v>
      </c>
      <c r="AT162" s="228" t="s">
        <v>134</v>
      </c>
      <c r="AU162" s="228" t="s">
        <v>81</v>
      </c>
      <c r="AY162" s="14" t="s">
        <v>131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81</v>
      </c>
      <c r="BK162" s="229">
        <f>ROUND(I162*H162,2)</f>
        <v>0</v>
      </c>
      <c r="BL162" s="14" t="s">
        <v>138</v>
      </c>
      <c r="BM162" s="228" t="s">
        <v>361</v>
      </c>
    </row>
    <row r="163" s="2" customFormat="1" ht="16.5" customHeight="1">
      <c r="A163" s="35"/>
      <c r="B163" s="36"/>
      <c r="C163" s="216" t="s">
        <v>362</v>
      </c>
      <c r="D163" s="216" t="s">
        <v>134</v>
      </c>
      <c r="E163" s="217" t="s">
        <v>363</v>
      </c>
      <c r="F163" s="218" t="s">
        <v>364</v>
      </c>
      <c r="G163" s="219" t="s">
        <v>205</v>
      </c>
      <c r="H163" s="220">
        <v>1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38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138</v>
      </c>
      <c r="AT163" s="228" t="s">
        <v>134</v>
      </c>
      <c r="AU163" s="228" t="s">
        <v>81</v>
      </c>
      <c r="AY163" s="14" t="s">
        <v>131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81</v>
      </c>
      <c r="BK163" s="229">
        <f>ROUND(I163*H163,2)</f>
        <v>0</v>
      </c>
      <c r="BL163" s="14" t="s">
        <v>138</v>
      </c>
      <c r="BM163" s="228" t="s">
        <v>365</v>
      </c>
    </row>
    <row r="164" s="2" customFormat="1" ht="16.5" customHeight="1">
      <c r="A164" s="35"/>
      <c r="B164" s="36"/>
      <c r="C164" s="216" t="s">
        <v>366</v>
      </c>
      <c r="D164" s="216" t="s">
        <v>134</v>
      </c>
      <c r="E164" s="217" t="s">
        <v>367</v>
      </c>
      <c r="F164" s="218" t="s">
        <v>368</v>
      </c>
      <c r="G164" s="219" t="s">
        <v>205</v>
      </c>
      <c r="H164" s="220">
        <v>1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38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138</v>
      </c>
      <c r="AT164" s="228" t="s">
        <v>134</v>
      </c>
      <c r="AU164" s="228" t="s">
        <v>81</v>
      </c>
      <c r="AY164" s="14" t="s">
        <v>131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81</v>
      </c>
      <c r="BK164" s="229">
        <f>ROUND(I164*H164,2)</f>
        <v>0</v>
      </c>
      <c r="BL164" s="14" t="s">
        <v>138</v>
      </c>
      <c r="BM164" s="228" t="s">
        <v>369</v>
      </c>
    </row>
    <row r="165" s="2" customFormat="1" ht="16.5" customHeight="1">
      <c r="A165" s="35"/>
      <c r="B165" s="36"/>
      <c r="C165" s="216" t="s">
        <v>370</v>
      </c>
      <c r="D165" s="216" t="s">
        <v>134</v>
      </c>
      <c r="E165" s="217" t="s">
        <v>371</v>
      </c>
      <c r="F165" s="218" t="s">
        <v>372</v>
      </c>
      <c r="G165" s="219" t="s">
        <v>205</v>
      </c>
      <c r="H165" s="220">
        <v>1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38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138</v>
      </c>
      <c r="AT165" s="228" t="s">
        <v>134</v>
      </c>
      <c r="AU165" s="228" t="s">
        <v>81</v>
      </c>
      <c r="AY165" s="14" t="s">
        <v>131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81</v>
      </c>
      <c r="BK165" s="229">
        <f>ROUND(I165*H165,2)</f>
        <v>0</v>
      </c>
      <c r="BL165" s="14" t="s">
        <v>138</v>
      </c>
      <c r="BM165" s="228" t="s">
        <v>373</v>
      </c>
    </row>
    <row r="166" s="2" customFormat="1" ht="21.75" customHeight="1">
      <c r="A166" s="35"/>
      <c r="B166" s="36"/>
      <c r="C166" s="216" t="s">
        <v>374</v>
      </c>
      <c r="D166" s="216" t="s">
        <v>134</v>
      </c>
      <c r="E166" s="217" t="s">
        <v>375</v>
      </c>
      <c r="F166" s="218" t="s">
        <v>376</v>
      </c>
      <c r="G166" s="219" t="s">
        <v>205</v>
      </c>
      <c r="H166" s="220">
        <v>1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38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138</v>
      </c>
      <c r="AT166" s="228" t="s">
        <v>134</v>
      </c>
      <c r="AU166" s="228" t="s">
        <v>81</v>
      </c>
      <c r="AY166" s="14" t="s">
        <v>131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81</v>
      </c>
      <c r="BK166" s="229">
        <f>ROUND(I166*H166,2)</f>
        <v>0</v>
      </c>
      <c r="BL166" s="14" t="s">
        <v>138</v>
      </c>
      <c r="BM166" s="228" t="s">
        <v>377</v>
      </c>
    </row>
    <row r="167" s="2" customFormat="1" ht="16.5" customHeight="1">
      <c r="A167" s="35"/>
      <c r="B167" s="36"/>
      <c r="C167" s="216" t="s">
        <v>378</v>
      </c>
      <c r="D167" s="216" t="s">
        <v>134</v>
      </c>
      <c r="E167" s="217" t="s">
        <v>379</v>
      </c>
      <c r="F167" s="218" t="s">
        <v>380</v>
      </c>
      <c r="G167" s="219" t="s">
        <v>205</v>
      </c>
      <c r="H167" s="220">
        <v>1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38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138</v>
      </c>
      <c r="AT167" s="228" t="s">
        <v>134</v>
      </c>
      <c r="AU167" s="228" t="s">
        <v>81</v>
      </c>
      <c r="AY167" s="14" t="s">
        <v>131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81</v>
      </c>
      <c r="BK167" s="229">
        <f>ROUND(I167*H167,2)</f>
        <v>0</v>
      </c>
      <c r="BL167" s="14" t="s">
        <v>138</v>
      </c>
      <c r="BM167" s="228" t="s">
        <v>381</v>
      </c>
    </row>
    <row r="168" s="2" customFormat="1" ht="16.5" customHeight="1">
      <c r="A168" s="35"/>
      <c r="B168" s="36"/>
      <c r="C168" s="216" t="s">
        <v>382</v>
      </c>
      <c r="D168" s="216" t="s">
        <v>134</v>
      </c>
      <c r="E168" s="217" t="s">
        <v>383</v>
      </c>
      <c r="F168" s="218" t="s">
        <v>384</v>
      </c>
      <c r="G168" s="219" t="s">
        <v>205</v>
      </c>
      <c r="H168" s="220">
        <v>1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38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138</v>
      </c>
      <c r="AT168" s="228" t="s">
        <v>134</v>
      </c>
      <c r="AU168" s="228" t="s">
        <v>81</v>
      </c>
      <c r="AY168" s="14" t="s">
        <v>131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81</v>
      </c>
      <c r="BK168" s="229">
        <f>ROUND(I168*H168,2)</f>
        <v>0</v>
      </c>
      <c r="BL168" s="14" t="s">
        <v>138</v>
      </c>
      <c r="BM168" s="228" t="s">
        <v>385</v>
      </c>
    </row>
    <row r="169" s="2" customFormat="1" ht="16.5" customHeight="1">
      <c r="A169" s="35"/>
      <c r="B169" s="36"/>
      <c r="C169" s="216" t="s">
        <v>386</v>
      </c>
      <c r="D169" s="216" t="s">
        <v>134</v>
      </c>
      <c r="E169" s="217" t="s">
        <v>387</v>
      </c>
      <c r="F169" s="218" t="s">
        <v>388</v>
      </c>
      <c r="G169" s="219" t="s">
        <v>205</v>
      </c>
      <c r="H169" s="220">
        <v>1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38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138</v>
      </c>
      <c r="AT169" s="228" t="s">
        <v>134</v>
      </c>
      <c r="AU169" s="228" t="s">
        <v>81</v>
      </c>
      <c r="AY169" s="14" t="s">
        <v>131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81</v>
      </c>
      <c r="BK169" s="229">
        <f>ROUND(I169*H169,2)</f>
        <v>0</v>
      </c>
      <c r="BL169" s="14" t="s">
        <v>138</v>
      </c>
      <c r="BM169" s="228" t="s">
        <v>389</v>
      </c>
    </row>
    <row r="170" s="2" customFormat="1" ht="16.5" customHeight="1">
      <c r="A170" s="35"/>
      <c r="B170" s="36"/>
      <c r="C170" s="216" t="s">
        <v>390</v>
      </c>
      <c r="D170" s="216" t="s">
        <v>134</v>
      </c>
      <c r="E170" s="217" t="s">
        <v>391</v>
      </c>
      <c r="F170" s="218" t="s">
        <v>392</v>
      </c>
      <c r="G170" s="219" t="s">
        <v>205</v>
      </c>
      <c r="H170" s="220">
        <v>2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38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138</v>
      </c>
      <c r="AT170" s="228" t="s">
        <v>134</v>
      </c>
      <c r="AU170" s="228" t="s">
        <v>81</v>
      </c>
      <c r="AY170" s="14" t="s">
        <v>131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81</v>
      </c>
      <c r="BK170" s="229">
        <f>ROUND(I170*H170,2)</f>
        <v>0</v>
      </c>
      <c r="BL170" s="14" t="s">
        <v>138</v>
      </c>
      <c r="BM170" s="228" t="s">
        <v>393</v>
      </c>
    </row>
    <row r="171" s="2" customFormat="1" ht="16.5" customHeight="1">
      <c r="A171" s="35"/>
      <c r="B171" s="36"/>
      <c r="C171" s="216" t="s">
        <v>394</v>
      </c>
      <c r="D171" s="216" t="s">
        <v>134</v>
      </c>
      <c r="E171" s="217" t="s">
        <v>395</v>
      </c>
      <c r="F171" s="218" t="s">
        <v>396</v>
      </c>
      <c r="G171" s="219" t="s">
        <v>205</v>
      </c>
      <c r="H171" s="220">
        <v>5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38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138</v>
      </c>
      <c r="AT171" s="228" t="s">
        <v>134</v>
      </c>
      <c r="AU171" s="228" t="s">
        <v>81</v>
      </c>
      <c r="AY171" s="14" t="s">
        <v>131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81</v>
      </c>
      <c r="BK171" s="229">
        <f>ROUND(I171*H171,2)</f>
        <v>0</v>
      </c>
      <c r="BL171" s="14" t="s">
        <v>138</v>
      </c>
      <c r="BM171" s="228" t="s">
        <v>397</v>
      </c>
    </row>
    <row r="172" s="2" customFormat="1" ht="24.15" customHeight="1">
      <c r="A172" s="35"/>
      <c r="B172" s="36"/>
      <c r="C172" s="216" t="s">
        <v>398</v>
      </c>
      <c r="D172" s="216" t="s">
        <v>134</v>
      </c>
      <c r="E172" s="217" t="s">
        <v>399</v>
      </c>
      <c r="F172" s="218" t="s">
        <v>400</v>
      </c>
      <c r="G172" s="219" t="s">
        <v>205</v>
      </c>
      <c r="H172" s="220">
        <v>1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38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138</v>
      </c>
      <c r="AT172" s="228" t="s">
        <v>134</v>
      </c>
      <c r="AU172" s="228" t="s">
        <v>81</v>
      </c>
      <c r="AY172" s="14" t="s">
        <v>131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81</v>
      </c>
      <c r="BK172" s="229">
        <f>ROUND(I172*H172,2)</f>
        <v>0</v>
      </c>
      <c r="BL172" s="14" t="s">
        <v>138</v>
      </c>
      <c r="BM172" s="228" t="s">
        <v>401</v>
      </c>
    </row>
    <row r="173" s="2" customFormat="1" ht="24.15" customHeight="1">
      <c r="A173" s="35"/>
      <c r="B173" s="36"/>
      <c r="C173" s="216" t="s">
        <v>402</v>
      </c>
      <c r="D173" s="216" t="s">
        <v>134</v>
      </c>
      <c r="E173" s="217" t="s">
        <v>403</v>
      </c>
      <c r="F173" s="218" t="s">
        <v>404</v>
      </c>
      <c r="G173" s="219" t="s">
        <v>205</v>
      </c>
      <c r="H173" s="220">
        <v>12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38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138</v>
      </c>
      <c r="AT173" s="228" t="s">
        <v>134</v>
      </c>
      <c r="AU173" s="228" t="s">
        <v>81</v>
      </c>
      <c r="AY173" s="14" t="s">
        <v>131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81</v>
      </c>
      <c r="BK173" s="229">
        <f>ROUND(I173*H173,2)</f>
        <v>0</v>
      </c>
      <c r="BL173" s="14" t="s">
        <v>138</v>
      </c>
      <c r="BM173" s="228" t="s">
        <v>405</v>
      </c>
    </row>
    <row r="174" s="2" customFormat="1" ht="24.15" customHeight="1">
      <c r="A174" s="35"/>
      <c r="B174" s="36"/>
      <c r="C174" s="216" t="s">
        <v>406</v>
      </c>
      <c r="D174" s="216" t="s">
        <v>134</v>
      </c>
      <c r="E174" s="217" t="s">
        <v>407</v>
      </c>
      <c r="F174" s="218" t="s">
        <v>408</v>
      </c>
      <c r="G174" s="219" t="s">
        <v>205</v>
      </c>
      <c r="H174" s="220">
        <v>1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38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138</v>
      </c>
      <c r="AT174" s="228" t="s">
        <v>134</v>
      </c>
      <c r="AU174" s="228" t="s">
        <v>81</v>
      </c>
      <c r="AY174" s="14" t="s">
        <v>131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81</v>
      </c>
      <c r="BK174" s="229">
        <f>ROUND(I174*H174,2)</f>
        <v>0</v>
      </c>
      <c r="BL174" s="14" t="s">
        <v>138</v>
      </c>
      <c r="BM174" s="228" t="s">
        <v>409</v>
      </c>
    </row>
    <row r="175" s="2" customFormat="1" ht="24.15" customHeight="1">
      <c r="A175" s="35"/>
      <c r="B175" s="36"/>
      <c r="C175" s="216" t="s">
        <v>410</v>
      </c>
      <c r="D175" s="216" t="s">
        <v>134</v>
      </c>
      <c r="E175" s="217" t="s">
        <v>411</v>
      </c>
      <c r="F175" s="218" t="s">
        <v>412</v>
      </c>
      <c r="G175" s="219" t="s">
        <v>205</v>
      </c>
      <c r="H175" s="220">
        <v>1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38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138</v>
      </c>
      <c r="AT175" s="228" t="s">
        <v>134</v>
      </c>
      <c r="AU175" s="228" t="s">
        <v>81</v>
      </c>
      <c r="AY175" s="14" t="s">
        <v>131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81</v>
      </c>
      <c r="BK175" s="229">
        <f>ROUND(I175*H175,2)</f>
        <v>0</v>
      </c>
      <c r="BL175" s="14" t="s">
        <v>138</v>
      </c>
      <c r="BM175" s="228" t="s">
        <v>413</v>
      </c>
    </row>
    <row r="176" s="2" customFormat="1" ht="21.75" customHeight="1">
      <c r="A176" s="35"/>
      <c r="B176" s="36"/>
      <c r="C176" s="216" t="s">
        <v>414</v>
      </c>
      <c r="D176" s="216" t="s">
        <v>134</v>
      </c>
      <c r="E176" s="217" t="s">
        <v>415</v>
      </c>
      <c r="F176" s="218" t="s">
        <v>416</v>
      </c>
      <c r="G176" s="219" t="s">
        <v>205</v>
      </c>
      <c r="H176" s="220">
        <v>5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38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138</v>
      </c>
      <c r="AT176" s="228" t="s">
        <v>134</v>
      </c>
      <c r="AU176" s="228" t="s">
        <v>81</v>
      </c>
      <c r="AY176" s="14" t="s">
        <v>131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81</v>
      </c>
      <c r="BK176" s="229">
        <f>ROUND(I176*H176,2)</f>
        <v>0</v>
      </c>
      <c r="BL176" s="14" t="s">
        <v>138</v>
      </c>
      <c r="BM176" s="228" t="s">
        <v>417</v>
      </c>
    </row>
    <row r="177" s="2" customFormat="1" ht="24.15" customHeight="1">
      <c r="A177" s="35"/>
      <c r="B177" s="36"/>
      <c r="C177" s="216" t="s">
        <v>418</v>
      </c>
      <c r="D177" s="216" t="s">
        <v>134</v>
      </c>
      <c r="E177" s="217" t="s">
        <v>419</v>
      </c>
      <c r="F177" s="218" t="s">
        <v>420</v>
      </c>
      <c r="G177" s="219" t="s">
        <v>205</v>
      </c>
      <c r="H177" s="220">
        <v>1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38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138</v>
      </c>
      <c r="AT177" s="228" t="s">
        <v>134</v>
      </c>
      <c r="AU177" s="228" t="s">
        <v>81</v>
      </c>
      <c r="AY177" s="14" t="s">
        <v>131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81</v>
      </c>
      <c r="BK177" s="229">
        <f>ROUND(I177*H177,2)</f>
        <v>0</v>
      </c>
      <c r="BL177" s="14" t="s">
        <v>138</v>
      </c>
      <c r="BM177" s="228" t="s">
        <v>421</v>
      </c>
    </row>
    <row r="178" s="2" customFormat="1" ht="24.15" customHeight="1">
      <c r="A178" s="35"/>
      <c r="B178" s="36"/>
      <c r="C178" s="235" t="s">
        <v>422</v>
      </c>
      <c r="D178" s="235" t="s">
        <v>423</v>
      </c>
      <c r="E178" s="236" t="s">
        <v>424</v>
      </c>
      <c r="F178" s="237" t="s">
        <v>425</v>
      </c>
      <c r="G178" s="238" t="s">
        <v>205</v>
      </c>
      <c r="H178" s="239">
        <v>2</v>
      </c>
      <c r="I178" s="240"/>
      <c r="J178" s="241">
        <f>ROUND(I178*H178,2)</f>
        <v>0</v>
      </c>
      <c r="K178" s="242"/>
      <c r="L178" s="243"/>
      <c r="M178" s="244" t="s">
        <v>1</v>
      </c>
      <c r="N178" s="245" t="s">
        <v>38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138</v>
      </c>
      <c r="AT178" s="228" t="s">
        <v>423</v>
      </c>
      <c r="AU178" s="228" t="s">
        <v>81</v>
      </c>
      <c r="AY178" s="14" t="s">
        <v>131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81</v>
      </c>
      <c r="BK178" s="229">
        <f>ROUND(I178*H178,2)</f>
        <v>0</v>
      </c>
      <c r="BL178" s="14" t="s">
        <v>138</v>
      </c>
      <c r="BM178" s="228" t="s">
        <v>426</v>
      </c>
    </row>
    <row r="179" s="2" customFormat="1" ht="24.15" customHeight="1">
      <c r="A179" s="35"/>
      <c r="B179" s="36"/>
      <c r="C179" s="235" t="s">
        <v>427</v>
      </c>
      <c r="D179" s="235" t="s">
        <v>423</v>
      </c>
      <c r="E179" s="236" t="s">
        <v>428</v>
      </c>
      <c r="F179" s="237" t="s">
        <v>429</v>
      </c>
      <c r="G179" s="238" t="s">
        <v>205</v>
      </c>
      <c r="H179" s="239">
        <v>1</v>
      </c>
      <c r="I179" s="240"/>
      <c r="J179" s="241">
        <f>ROUND(I179*H179,2)</f>
        <v>0</v>
      </c>
      <c r="K179" s="242"/>
      <c r="L179" s="243"/>
      <c r="M179" s="244" t="s">
        <v>1</v>
      </c>
      <c r="N179" s="245" t="s">
        <v>38</v>
      </c>
      <c r="O179" s="88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138</v>
      </c>
      <c r="AT179" s="228" t="s">
        <v>423</v>
      </c>
      <c r="AU179" s="228" t="s">
        <v>81</v>
      </c>
      <c r="AY179" s="14" t="s">
        <v>131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81</v>
      </c>
      <c r="BK179" s="229">
        <f>ROUND(I179*H179,2)</f>
        <v>0</v>
      </c>
      <c r="BL179" s="14" t="s">
        <v>138</v>
      </c>
      <c r="BM179" s="228" t="s">
        <v>430</v>
      </c>
    </row>
    <row r="180" s="2" customFormat="1" ht="24.15" customHeight="1">
      <c r="A180" s="35"/>
      <c r="B180" s="36"/>
      <c r="C180" s="235" t="s">
        <v>431</v>
      </c>
      <c r="D180" s="235" t="s">
        <v>423</v>
      </c>
      <c r="E180" s="236" t="s">
        <v>432</v>
      </c>
      <c r="F180" s="237" t="s">
        <v>433</v>
      </c>
      <c r="G180" s="238" t="s">
        <v>205</v>
      </c>
      <c r="H180" s="239">
        <v>1</v>
      </c>
      <c r="I180" s="240"/>
      <c r="J180" s="241">
        <f>ROUND(I180*H180,2)</f>
        <v>0</v>
      </c>
      <c r="K180" s="242"/>
      <c r="L180" s="243"/>
      <c r="M180" s="244" t="s">
        <v>1</v>
      </c>
      <c r="N180" s="245" t="s">
        <v>38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138</v>
      </c>
      <c r="AT180" s="228" t="s">
        <v>423</v>
      </c>
      <c r="AU180" s="228" t="s">
        <v>81</v>
      </c>
      <c r="AY180" s="14" t="s">
        <v>131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81</v>
      </c>
      <c r="BK180" s="229">
        <f>ROUND(I180*H180,2)</f>
        <v>0</v>
      </c>
      <c r="BL180" s="14" t="s">
        <v>138</v>
      </c>
      <c r="BM180" s="228" t="s">
        <v>434</v>
      </c>
    </row>
    <row r="181" s="2" customFormat="1" ht="24.15" customHeight="1">
      <c r="A181" s="35"/>
      <c r="B181" s="36"/>
      <c r="C181" s="235" t="s">
        <v>435</v>
      </c>
      <c r="D181" s="235" t="s">
        <v>423</v>
      </c>
      <c r="E181" s="236" t="s">
        <v>436</v>
      </c>
      <c r="F181" s="237" t="s">
        <v>437</v>
      </c>
      <c r="G181" s="238" t="s">
        <v>205</v>
      </c>
      <c r="H181" s="239">
        <v>2</v>
      </c>
      <c r="I181" s="240"/>
      <c r="J181" s="241">
        <f>ROUND(I181*H181,2)</f>
        <v>0</v>
      </c>
      <c r="K181" s="242"/>
      <c r="L181" s="243"/>
      <c r="M181" s="244" t="s">
        <v>1</v>
      </c>
      <c r="N181" s="245" t="s">
        <v>38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138</v>
      </c>
      <c r="AT181" s="228" t="s">
        <v>423</v>
      </c>
      <c r="AU181" s="228" t="s">
        <v>81</v>
      </c>
      <c r="AY181" s="14" t="s">
        <v>131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81</v>
      </c>
      <c r="BK181" s="229">
        <f>ROUND(I181*H181,2)</f>
        <v>0</v>
      </c>
      <c r="BL181" s="14" t="s">
        <v>138</v>
      </c>
      <c r="BM181" s="228" t="s">
        <v>438</v>
      </c>
    </row>
    <row r="182" s="2" customFormat="1" ht="24.15" customHeight="1">
      <c r="A182" s="35"/>
      <c r="B182" s="36"/>
      <c r="C182" s="235" t="s">
        <v>439</v>
      </c>
      <c r="D182" s="235" t="s">
        <v>423</v>
      </c>
      <c r="E182" s="236" t="s">
        <v>440</v>
      </c>
      <c r="F182" s="237" t="s">
        <v>441</v>
      </c>
      <c r="G182" s="238" t="s">
        <v>205</v>
      </c>
      <c r="H182" s="239">
        <v>2</v>
      </c>
      <c r="I182" s="240"/>
      <c r="J182" s="241">
        <f>ROUND(I182*H182,2)</f>
        <v>0</v>
      </c>
      <c r="K182" s="242"/>
      <c r="L182" s="243"/>
      <c r="M182" s="244" t="s">
        <v>1</v>
      </c>
      <c r="N182" s="245" t="s">
        <v>38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138</v>
      </c>
      <c r="AT182" s="228" t="s">
        <v>423</v>
      </c>
      <c r="AU182" s="228" t="s">
        <v>81</v>
      </c>
      <c r="AY182" s="14" t="s">
        <v>131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81</v>
      </c>
      <c r="BK182" s="229">
        <f>ROUND(I182*H182,2)</f>
        <v>0</v>
      </c>
      <c r="BL182" s="14" t="s">
        <v>138</v>
      </c>
      <c r="BM182" s="228" t="s">
        <v>442</v>
      </c>
    </row>
    <row r="183" s="2" customFormat="1" ht="24.15" customHeight="1">
      <c r="A183" s="35"/>
      <c r="B183" s="36"/>
      <c r="C183" s="235" t="s">
        <v>443</v>
      </c>
      <c r="D183" s="235" t="s">
        <v>423</v>
      </c>
      <c r="E183" s="236" t="s">
        <v>444</v>
      </c>
      <c r="F183" s="237" t="s">
        <v>445</v>
      </c>
      <c r="G183" s="238" t="s">
        <v>205</v>
      </c>
      <c r="H183" s="239">
        <v>1</v>
      </c>
      <c r="I183" s="240"/>
      <c r="J183" s="241">
        <f>ROUND(I183*H183,2)</f>
        <v>0</v>
      </c>
      <c r="K183" s="242"/>
      <c r="L183" s="243"/>
      <c r="M183" s="244" t="s">
        <v>1</v>
      </c>
      <c r="N183" s="245" t="s">
        <v>38</v>
      </c>
      <c r="O183" s="88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138</v>
      </c>
      <c r="AT183" s="228" t="s">
        <v>423</v>
      </c>
      <c r="AU183" s="228" t="s">
        <v>81</v>
      </c>
      <c r="AY183" s="14" t="s">
        <v>131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81</v>
      </c>
      <c r="BK183" s="229">
        <f>ROUND(I183*H183,2)</f>
        <v>0</v>
      </c>
      <c r="BL183" s="14" t="s">
        <v>138</v>
      </c>
      <c r="BM183" s="228" t="s">
        <v>446</v>
      </c>
    </row>
    <row r="184" s="2" customFormat="1" ht="24.15" customHeight="1">
      <c r="A184" s="35"/>
      <c r="B184" s="36"/>
      <c r="C184" s="235" t="s">
        <v>447</v>
      </c>
      <c r="D184" s="235" t="s">
        <v>423</v>
      </c>
      <c r="E184" s="236" t="s">
        <v>448</v>
      </c>
      <c r="F184" s="237" t="s">
        <v>449</v>
      </c>
      <c r="G184" s="238" t="s">
        <v>205</v>
      </c>
      <c r="H184" s="239">
        <v>1</v>
      </c>
      <c r="I184" s="240"/>
      <c r="J184" s="241">
        <f>ROUND(I184*H184,2)</f>
        <v>0</v>
      </c>
      <c r="K184" s="242"/>
      <c r="L184" s="243"/>
      <c r="M184" s="244" t="s">
        <v>1</v>
      </c>
      <c r="N184" s="245" t="s">
        <v>38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138</v>
      </c>
      <c r="AT184" s="228" t="s">
        <v>423</v>
      </c>
      <c r="AU184" s="228" t="s">
        <v>81</v>
      </c>
      <c r="AY184" s="14" t="s">
        <v>131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81</v>
      </c>
      <c r="BK184" s="229">
        <f>ROUND(I184*H184,2)</f>
        <v>0</v>
      </c>
      <c r="BL184" s="14" t="s">
        <v>138</v>
      </c>
      <c r="BM184" s="228" t="s">
        <v>450</v>
      </c>
    </row>
    <row r="185" s="2" customFormat="1" ht="24.15" customHeight="1">
      <c r="A185" s="35"/>
      <c r="B185" s="36"/>
      <c r="C185" s="235" t="s">
        <v>451</v>
      </c>
      <c r="D185" s="235" t="s">
        <v>423</v>
      </c>
      <c r="E185" s="236" t="s">
        <v>452</v>
      </c>
      <c r="F185" s="237" t="s">
        <v>453</v>
      </c>
      <c r="G185" s="238" t="s">
        <v>205</v>
      </c>
      <c r="H185" s="239">
        <v>100</v>
      </c>
      <c r="I185" s="240"/>
      <c r="J185" s="241">
        <f>ROUND(I185*H185,2)</f>
        <v>0</v>
      </c>
      <c r="K185" s="242"/>
      <c r="L185" s="243"/>
      <c r="M185" s="244" t="s">
        <v>1</v>
      </c>
      <c r="N185" s="245" t="s">
        <v>38</v>
      </c>
      <c r="O185" s="88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138</v>
      </c>
      <c r="AT185" s="228" t="s">
        <v>423</v>
      </c>
      <c r="AU185" s="228" t="s">
        <v>81</v>
      </c>
      <c r="AY185" s="14" t="s">
        <v>131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81</v>
      </c>
      <c r="BK185" s="229">
        <f>ROUND(I185*H185,2)</f>
        <v>0</v>
      </c>
      <c r="BL185" s="14" t="s">
        <v>138</v>
      </c>
      <c r="BM185" s="228" t="s">
        <v>454</v>
      </c>
    </row>
    <row r="186" s="2" customFormat="1" ht="16.5" customHeight="1">
      <c r="A186" s="35"/>
      <c r="B186" s="36"/>
      <c r="C186" s="235" t="s">
        <v>455</v>
      </c>
      <c r="D186" s="235" t="s">
        <v>423</v>
      </c>
      <c r="E186" s="236" t="s">
        <v>456</v>
      </c>
      <c r="F186" s="237" t="s">
        <v>457</v>
      </c>
      <c r="G186" s="238" t="s">
        <v>205</v>
      </c>
      <c r="H186" s="239">
        <v>2</v>
      </c>
      <c r="I186" s="240"/>
      <c r="J186" s="241">
        <f>ROUND(I186*H186,2)</f>
        <v>0</v>
      </c>
      <c r="K186" s="242"/>
      <c r="L186" s="243"/>
      <c r="M186" s="244" t="s">
        <v>1</v>
      </c>
      <c r="N186" s="245" t="s">
        <v>38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138</v>
      </c>
      <c r="AT186" s="228" t="s">
        <v>423</v>
      </c>
      <c r="AU186" s="228" t="s">
        <v>81</v>
      </c>
      <c r="AY186" s="14" t="s">
        <v>131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81</v>
      </c>
      <c r="BK186" s="229">
        <f>ROUND(I186*H186,2)</f>
        <v>0</v>
      </c>
      <c r="BL186" s="14" t="s">
        <v>138</v>
      </c>
      <c r="BM186" s="228" t="s">
        <v>458</v>
      </c>
    </row>
    <row r="187" s="2" customFormat="1" ht="21.75" customHeight="1">
      <c r="A187" s="35"/>
      <c r="B187" s="36"/>
      <c r="C187" s="235" t="s">
        <v>459</v>
      </c>
      <c r="D187" s="235" t="s">
        <v>423</v>
      </c>
      <c r="E187" s="236" t="s">
        <v>460</v>
      </c>
      <c r="F187" s="237" t="s">
        <v>461</v>
      </c>
      <c r="G187" s="238" t="s">
        <v>205</v>
      </c>
      <c r="H187" s="239">
        <v>1</v>
      </c>
      <c r="I187" s="240"/>
      <c r="J187" s="241">
        <f>ROUND(I187*H187,2)</f>
        <v>0</v>
      </c>
      <c r="K187" s="242"/>
      <c r="L187" s="243"/>
      <c r="M187" s="244" t="s">
        <v>1</v>
      </c>
      <c r="N187" s="245" t="s">
        <v>38</v>
      </c>
      <c r="O187" s="88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138</v>
      </c>
      <c r="AT187" s="228" t="s">
        <v>423</v>
      </c>
      <c r="AU187" s="228" t="s">
        <v>81</v>
      </c>
      <c r="AY187" s="14" t="s">
        <v>131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81</v>
      </c>
      <c r="BK187" s="229">
        <f>ROUND(I187*H187,2)</f>
        <v>0</v>
      </c>
      <c r="BL187" s="14" t="s">
        <v>138</v>
      </c>
      <c r="BM187" s="228" t="s">
        <v>462</v>
      </c>
    </row>
    <row r="188" s="2" customFormat="1" ht="24.15" customHeight="1">
      <c r="A188" s="35"/>
      <c r="B188" s="36"/>
      <c r="C188" s="235" t="s">
        <v>463</v>
      </c>
      <c r="D188" s="235" t="s">
        <v>423</v>
      </c>
      <c r="E188" s="236" t="s">
        <v>464</v>
      </c>
      <c r="F188" s="237" t="s">
        <v>465</v>
      </c>
      <c r="G188" s="238" t="s">
        <v>205</v>
      </c>
      <c r="H188" s="239">
        <v>1</v>
      </c>
      <c r="I188" s="240"/>
      <c r="J188" s="241">
        <f>ROUND(I188*H188,2)</f>
        <v>0</v>
      </c>
      <c r="K188" s="242"/>
      <c r="L188" s="243"/>
      <c r="M188" s="244" t="s">
        <v>1</v>
      </c>
      <c r="N188" s="245" t="s">
        <v>38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138</v>
      </c>
      <c r="AT188" s="228" t="s">
        <v>423</v>
      </c>
      <c r="AU188" s="228" t="s">
        <v>81</v>
      </c>
      <c r="AY188" s="14" t="s">
        <v>131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81</v>
      </c>
      <c r="BK188" s="229">
        <f>ROUND(I188*H188,2)</f>
        <v>0</v>
      </c>
      <c r="BL188" s="14" t="s">
        <v>138</v>
      </c>
      <c r="BM188" s="228" t="s">
        <v>466</v>
      </c>
    </row>
    <row r="189" s="2" customFormat="1" ht="16.5" customHeight="1">
      <c r="A189" s="35"/>
      <c r="B189" s="36"/>
      <c r="C189" s="235" t="s">
        <v>467</v>
      </c>
      <c r="D189" s="235" t="s">
        <v>423</v>
      </c>
      <c r="E189" s="236" t="s">
        <v>468</v>
      </c>
      <c r="F189" s="237" t="s">
        <v>469</v>
      </c>
      <c r="G189" s="238" t="s">
        <v>205</v>
      </c>
      <c r="H189" s="239">
        <v>1</v>
      </c>
      <c r="I189" s="240"/>
      <c r="J189" s="241">
        <f>ROUND(I189*H189,2)</f>
        <v>0</v>
      </c>
      <c r="K189" s="242"/>
      <c r="L189" s="243"/>
      <c r="M189" s="244" t="s">
        <v>1</v>
      </c>
      <c r="N189" s="245" t="s">
        <v>38</v>
      </c>
      <c r="O189" s="88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138</v>
      </c>
      <c r="AT189" s="228" t="s">
        <v>423</v>
      </c>
      <c r="AU189" s="228" t="s">
        <v>81</v>
      </c>
      <c r="AY189" s="14" t="s">
        <v>131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81</v>
      </c>
      <c r="BK189" s="229">
        <f>ROUND(I189*H189,2)</f>
        <v>0</v>
      </c>
      <c r="BL189" s="14" t="s">
        <v>138</v>
      </c>
      <c r="BM189" s="228" t="s">
        <v>470</v>
      </c>
    </row>
    <row r="190" s="2" customFormat="1" ht="24.15" customHeight="1">
      <c r="A190" s="35"/>
      <c r="B190" s="36"/>
      <c r="C190" s="235" t="s">
        <v>471</v>
      </c>
      <c r="D190" s="235" t="s">
        <v>423</v>
      </c>
      <c r="E190" s="236" t="s">
        <v>472</v>
      </c>
      <c r="F190" s="237" t="s">
        <v>473</v>
      </c>
      <c r="G190" s="238" t="s">
        <v>205</v>
      </c>
      <c r="H190" s="239">
        <v>1</v>
      </c>
      <c r="I190" s="240"/>
      <c r="J190" s="241">
        <f>ROUND(I190*H190,2)</f>
        <v>0</v>
      </c>
      <c r="K190" s="242"/>
      <c r="L190" s="243"/>
      <c r="M190" s="244" t="s">
        <v>1</v>
      </c>
      <c r="N190" s="245" t="s">
        <v>38</v>
      </c>
      <c r="O190" s="88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138</v>
      </c>
      <c r="AT190" s="228" t="s">
        <v>423</v>
      </c>
      <c r="AU190" s="228" t="s">
        <v>81</v>
      </c>
      <c r="AY190" s="14" t="s">
        <v>131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81</v>
      </c>
      <c r="BK190" s="229">
        <f>ROUND(I190*H190,2)</f>
        <v>0</v>
      </c>
      <c r="BL190" s="14" t="s">
        <v>138</v>
      </c>
      <c r="BM190" s="228" t="s">
        <v>474</v>
      </c>
    </row>
    <row r="191" s="2" customFormat="1" ht="21.75" customHeight="1">
      <c r="A191" s="35"/>
      <c r="B191" s="36"/>
      <c r="C191" s="235" t="s">
        <v>475</v>
      </c>
      <c r="D191" s="235" t="s">
        <v>423</v>
      </c>
      <c r="E191" s="236" t="s">
        <v>476</v>
      </c>
      <c r="F191" s="237" t="s">
        <v>477</v>
      </c>
      <c r="G191" s="238" t="s">
        <v>205</v>
      </c>
      <c r="H191" s="239">
        <v>1</v>
      </c>
      <c r="I191" s="240"/>
      <c r="J191" s="241">
        <f>ROUND(I191*H191,2)</f>
        <v>0</v>
      </c>
      <c r="K191" s="242"/>
      <c r="L191" s="243"/>
      <c r="M191" s="244" t="s">
        <v>1</v>
      </c>
      <c r="N191" s="245" t="s">
        <v>38</v>
      </c>
      <c r="O191" s="88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138</v>
      </c>
      <c r="AT191" s="228" t="s">
        <v>423</v>
      </c>
      <c r="AU191" s="228" t="s">
        <v>81</v>
      </c>
      <c r="AY191" s="14" t="s">
        <v>131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81</v>
      </c>
      <c r="BK191" s="229">
        <f>ROUND(I191*H191,2)</f>
        <v>0</v>
      </c>
      <c r="BL191" s="14" t="s">
        <v>138</v>
      </c>
      <c r="BM191" s="228" t="s">
        <v>478</v>
      </c>
    </row>
    <row r="192" s="2" customFormat="1" ht="24.15" customHeight="1">
      <c r="A192" s="35"/>
      <c r="B192" s="36"/>
      <c r="C192" s="235" t="s">
        <v>479</v>
      </c>
      <c r="D192" s="235" t="s">
        <v>423</v>
      </c>
      <c r="E192" s="236" t="s">
        <v>480</v>
      </c>
      <c r="F192" s="237" t="s">
        <v>481</v>
      </c>
      <c r="G192" s="238" t="s">
        <v>205</v>
      </c>
      <c r="H192" s="239">
        <v>1</v>
      </c>
      <c r="I192" s="240"/>
      <c r="J192" s="241">
        <f>ROUND(I192*H192,2)</f>
        <v>0</v>
      </c>
      <c r="K192" s="242"/>
      <c r="L192" s="243"/>
      <c r="M192" s="244" t="s">
        <v>1</v>
      </c>
      <c r="N192" s="245" t="s">
        <v>38</v>
      </c>
      <c r="O192" s="88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138</v>
      </c>
      <c r="AT192" s="228" t="s">
        <v>423</v>
      </c>
      <c r="AU192" s="228" t="s">
        <v>81</v>
      </c>
      <c r="AY192" s="14" t="s">
        <v>131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81</v>
      </c>
      <c r="BK192" s="229">
        <f>ROUND(I192*H192,2)</f>
        <v>0</v>
      </c>
      <c r="BL192" s="14" t="s">
        <v>138</v>
      </c>
      <c r="BM192" s="228" t="s">
        <v>482</v>
      </c>
    </row>
    <row r="193" s="2" customFormat="1" ht="16.5" customHeight="1">
      <c r="A193" s="35"/>
      <c r="B193" s="36"/>
      <c r="C193" s="235" t="s">
        <v>483</v>
      </c>
      <c r="D193" s="235" t="s">
        <v>423</v>
      </c>
      <c r="E193" s="236" t="s">
        <v>484</v>
      </c>
      <c r="F193" s="237" t="s">
        <v>485</v>
      </c>
      <c r="G193" s="238" t="s">
        <v>205</v>
      </c>
      <c r="H193" s="239">
        <v>1</v>
      </c>
      <c r="I193" s="240"/>
      <c r="J193" s="241">
        <f>ROUND(I193*H193,2)</f>
        <v>0</v>
      </c>
      <c r="K193" s="242"/>
      <c r="L193" s="243"/>
      <c r="M193" s="244" t="s">
        <v>1</v>
      </c>
      <c r="N193" s="245" t="s">
        <v>38</v>
      </c>
      <c r="O193" s="88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138</v>
      </c>
      <c r="AT193" s="228" t="s">
        <v>423</v>
      </c>
      <c r="AU193" s="228" t="s">
        <v>81</v>
      </c>
      <c r="AY193" s="14" t="s">
        <v>131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81</v>
      </c>
      <c r="BK193" s="229">
        <f>ROUND(I193*H193,2)</f>
        <v>0</v>
      </c>
      <c r="BL193" s="14" t="s">
        <v>138</v>
      </c>
      <c r="BM193" s="228" t="s">
        <v>486</v>
      </c>
    </row>
    <row r="194" s="2" customFormat="1" ht="24.15" customHeight="1">
      <c r="A194" s="35"/>
      <c r="B194" s="36"/>
      <c r="C194" s="235" t="s">
        <v>487</v>
      </c>
      <c r="D194" s="235" t="s">
        <v>423</v>
      </c>
      <c r="E194" s="236" t="s">
        <v>488</v>
      </c>
      <c r="F194" s="237" t="s">
        <v>489</v>
      </c>
      <c r="G194" s="238" t="s">
        <v>205</v>
      </c>
      <c r="H194" s="239">
        <v>1</v>
      </c>
      <c r="I194" s="240"/>
      <c r="J194" s="241">
        <f>ROUND(I194*H194,2)</f>
        <v>0</v>
      </c>
      <c r="K194" s="242"/>
      <c r="L194" s="243"/>
      <c r="M194" s="244" t="s">
        <v>1</v>
      </c>
      <c r="N194" s="245" t="s">
        <v>38</v>
      </c>
      <c r="O194" s="88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138</v>
      </c>
      <c r="AT194" s="228" t="s">
        <v>423</v>
      </c>
      <c r="AU194" s="228" t="s">
        <v>81</v>
      </c>
      <c r="AY194" s="14" t="s">
        <v>131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81</v>
      </c>
      <c r="BK194" s="229">
        <f>ROUND(I194*H194,2)</f>
        <v>0</v>
      </c>
      <c r="BL194" s="14" t="s">
        <v>138</v>
      </c>
      <c r="BM194" s="228" t="s">
        <v>490</v>
      </c>
    </row>
    <row r="195" s="2" customFormat="1" ht="24.15" customHeight="1">
      <c r="A195" s="35"/>
      <c r="B195" s="36"/>
      <c r="C195" s="235" t="s">
        <v>491</v>
      </c>
      <c r="D195" s="235" t="s">
        <v>423</v>
      </c>
      <c r="E195" s="236" t="s">
        <v>492</v>
      </c>
      <c r="F195" s="237" t="s">
        <v>493</v>
      </c>
      <c r="G195" s="238" t="s">
        <v>205</v>
      </c>
      <c r="H195" s="239">
        <v>1</v>
      </c>
      <c r="I195" s="240"/>
      <c r="J195" s="241">
        <f>ROUND(I195*H195,2)</f>
        <v>0</v>
      </c>
      <c r="K195" s="242"/>
      <c r="L195" s="243"/>
      <c r="M195" s="244" t="s">
        <v>1</v>
      </c>
      <c r="N195" s="245" t="s">
        <v>38</v>
      </c>
      <c r="O195" s="88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138</v>
      </c>
      <c r="AT195" s="228" t="s">
        <v>423</v>
      </c>
      <c r="AU195" s="228" t="s">
        <v>81</v>
      </c>
      <c r="AY195" s="14" t="s">
        <v>131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81</v>
      </c>
      <c r="BK195" s="229">
        <f>ROUND(I195*H195,2)</f>
        <v>0</v>
      </c>
      <c r="BL195" s="14" t="s">
        <v>138</v>
      </c>
      <c r="BM195" s="228" t="s">
        <v>494</v>
      </c>
    </row>
    <row r="196" s="2" customFormat="1" ht="16.5" customHeight="1">
      <c r="A196" s="35"/>
      <c r="B196" s="36"/>
      <c r="C196" s="235" t="s">
        <v>495</v>
      </c>
      <c r="D196" s="235" t="s">
        <v>423</v>
      </c>
      <c r="E196" s="236" t="s">
        <v>496</v>
      </c>
      <c r="F196" s="237" t="s">
        <v>497</v>
      </c>
      <c r="G196" s="238" t="s">
        <v>205</v>
      </c>
      <c r="H196" s="239">
        <v>1</v>
      </c>
      <c r="I196" s="240"/>
      <c r="J196" s="241">
        <f>ROUND(I196*H196,2)</f>
        <v>0</v>
      </c>
      <c r="K196" s="242"/>
      <c r="L196" s="243"/>
      <c r="M196" s="244" t="s">
        <v>1</v>
      </c>
      <c r="N196" s="245" t="s">
        <v>38</v>
      </c>
      <c r="O196" s="88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138</v>
      </c>
      <c r="AT196" s="228" t="s">
        <v>423</v>
      </c>
      <c r="AU196" s="228" t="s">
        <v>81</v>
      </c>
      <c r="AY196" s="14" t="s">
        <v>131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81</v>
      </c>
      <c r="BK196" s="229">
        <f>ROUND(I196*H196,2)</f>
        <v>0</v>
      </c>
      <c r="BL196" s="14" t="s">
        <v>138</v>
      </c>
      <c r="BM196" s="228" t="s">
        <v>498</v>
      </c>
    </row>
    <row r="197" s="2" customFormat="1" ht="24.15" customHeight="1">
      <c r="A197" s="35"/>
      <c r="B197" s="36"/>
      <c r="C197" s="235" t="s">
        <v>499</v>
      </c>
      <c r="D197" s="235" t="s">
        <v>423</v>
      </c>
      <c r="E197" s="236" t="s">
        <v>500</v>
      </c>
      <c r="F197" s="237" t="s">
        <v>501</v>
      </c>
      <c r="G197" s="238" t="s">
        <v>205</v>
      </c>
      <c r="H197" s="239">
        <v>1</v>
      </c>
      <c r="I197" s="240"/>
      <c r="J197" s="241">
        <f>ROUND(I197*H197,2)</f>
        <v>0</v>
      </c>
      <c r="K197" s="242"/>
      <c r="L197" s="243"/>
      <c r="M197" s="244" t="s">
        <v>1</v>
      </c>
      <c r="N197" s="245" t="s">
        <v>38</v>
      </c>
      <c r="O197" s="88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138</v>
      </c>
      <c r="AT197" s="228" t="s">
        <v>423</v>
      </c>
      <c r="AU197" s="228" t="s">
        <v>81</v>
      </c>
      <c r="AY197" s="14" t="s">
        <v>131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81</v>
      </c>
      <c r="BK197" s="229">
        <f>ROUND(I197*H197,2)</f>
        <v>0</v>
      </c>
      <c r="BL197" s="14" t="s">
        <v>138</v>
      </c>
      <c r="BM197" s="228" t="s">
        <v>502</v>
      </c>
    </row>
    <row r="198" s="2" customFormat="1" ht="24.15" customHeight="1">
      <c r="A198" s="35"/>
      <c r="B198" s="36"/>
      <c r="C198" s="235" t="s">
        <v>503</v>
      </c>
      <c r="D198" s="235" t="s">
        <v>423</v>
      </c>
      <c r="E198" s="236" t="s">
        <v>504</v>
      </c>
      <c r="F198" s="237" t="s">
        <v>505</v>
      </c>
      <c r="G198" s="238" t="s">
        <v>205</v>
      </c>
      <c r="H198" s="239">
        <v>4</v>
      </c>
      <c r="I198" s="240"/>
      <c r="J198" s="241">
        <f>ROUND(I198*H198,2)</f>
        <v>0</v>
      </c>
      <c r="K198" s="242"/>
      <c r="L198" s="243"/>
      <c r="M198" s="244" t="s">
        <v>1</v>
      </c>
      <c r="N198" s="245" t="s">
        <v>38</v>
      </c>
      <c r="O198" s="88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138</v>
      </c>
      <c r="AT198" s="228" t="s">
        <v>423</v>
      </c>
      <c r="AU198" s="228" t="s">
        <v>81</v>
      </c>
      <c r="AY198" s="14" t="s">
        <v>131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81</v>
      </c>
      <c r="BK198" s="229">
        <f>ROUND(I198*H198,2)</f>
        <v>0</v>
      </c>
      <c r="BL198" s="14" t="s">
        <v>138</v>
      </c>
      <c r="BM198" s="228" t="s">
        <v>506</v>
      </c>
    </row>
    <row r="199" s="2" customFormat="1" ht="24.15" customHeight="1">
      <c r="A199" s="35"/>
      <c r="B199" s="36"/>
      <c r="C199" s="235" t="s">
        <v>507</v>
      </c>
      <c r="D199" s="235" t="s">
        <v>423</v>
      </c>
      <c r="E199" s="236" t="s">
        <v>508</v>
      </c>
      <c r="F199" s="237" t="s">
        <v>509</v>
      </c>
      <c r="G199" s="238" t="s">
        <v>205</v>
      </c>
      <c r="H199" s="239">
        <v>4</v>
      </c>
      <c r="I199" s="240"/>
      <c r="J199" s="241">
        <f>ROUND(I199*H199,2)</f>
        <v>0</v>
      </c>
      <c r="K199" s="242"/>
      <c r="L199" s="243"/>
      <c r="M199" s="244" t="s">
        <v>1</v>
      </c>
      <c r="N199" s="245" t="s">
        <v>38</v>
      </c>
      <c r="O199" s="88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138</v>
      </c>
      <c r="AT199" s="228" t="s">
        <v>423</v>
      </c>
      <c r="AU199" s="228" t="s">
        <v>81</v>
      </c>
      <c r="AY199" s="14" t="s">
        <v>131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81</v>
      </c>
      <c r="BK199" s="229">
        <f>ROUND(I199*H199,2)</f>
        <v>0</v>
      </c>
      <c r="BL199" s="14" t="s">
        <v>138</v>
      </c>
      <c r="BM199" s="228" t="s">
        <v>510</v>
      </c>
    </row>
    <row r="200" s="2" customFormat="1" ht="24.15" customHeight="1">
      <c r="A200" s="35"/>
      <c r="B200" s="36"/>
      <c r="C200" s="235" t="s">
        <v>511</v>
      </c>
      <c r="D200" s="235" t="s">
        <v>423</v>
      </c>
      <c r="E200" s="236" t="s">
        <v>512</v>
      </c>
      <c r="F200" s="237" t="s">
        <v>513</v>
      </c>
      <c r="G200" s="238" t="s">
        <v>205</v>
      </c>
      <c r="H200" s="239">
        <v>25</v>
      </c>
      <c r="I200" s="240"/>
      <c r="J200" s="241">
        <f>ROUND(I200*H200,2)</f>
        <v>0</v>
      </c>
      <c r="K200" s="242"/>
      <c r="L200" s="243"/>
      <c r="M200" s="244" t="s">
        <v>1</v>
      </c>
      <c r="N200" s="245" t="s">
        <v>38</v>
      </c>
      <c r="O200" s="88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138</v>
      </c>
      <c r="AT200" s="228" t="s">
        <v>423</v>
      </c>
      <c r="AU200" s="228" t="s">
        <v>81</v>
      </c>
      <c r="AY200" s="14" t="s">
        <v>131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81</v>
      </c>
      <c r="BK200" s="229">
        <f>ROUND(I200*H200,2)</f>
        <v>0</v>
      </c>
      <c r="BL200" s="14" t="s">
        <v>138</v>
      </c>
      <c r="BM200" s="228" t="s">
        <v>514</v>
      </c>
    </row>
    <row r="201" s="2" customFormat="1" ht="24.15" customHeight="1">
      <c r="A201" s="35"/>
      <c r="B201" s="36"/>
      <c r="C201" s="235" t="s">
        <v>515</v>
      </c>
      <c r="D201" s="235" t="s">
        <v>423</v>
      </c>
      <c r="E201" s="236" t="s">
        <v>516</v>
      </c>
      <c r="F201" s="237" t="s">
        <v>517</v>
      </c>
      <c r="G201" s="238" t="s">
        <v>205</v>
      </c>
      <c r="H201" s="239">
        <v>2</v>
      </c>
      <c r="I201" s="240"/>
      <c r="J201" s="241">
        <f>ROUND(I201*H201,2)</f>
        <v>0</v>
      </c>
      <c r="K201" s="242"/>
      <c r="L201" s="243"/>
      <c r="M201" s="244" t="s">
        <v>1</v>
      </c>
      <c r="N201" s="245" t="s">
        <v>38</v>
      </c>
      <c r="O201" s="88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138</v>
      </c>
      <c r="AT201" s="228" t="s">
        <v>423</v>
      </c>
      <c r="AU201" s="228" t="s">
        <v>81</v>
      </c>
      <c r="AY201" s="14" t="s">
        <v>131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81</v>
      </c>
      <c r="BK201" s="229">
        <f>ROUND(I201*H201,2)</f>
        <v>0</v>
      </c>
      <c r="BL201" s="14" t="s">
        <v>138</v>
      </c>
      <c r="BM201" s="228" t="s">
        <v>518</v>
      </c>
    </row>
    <row r="202" s="2" customFormat="1" ht="24.15" customHeight="1">
      <c r="A202" s="35"/>
      <c r="B202" s="36"/>
      <c r="C202" s="235" t="s">
        <v>519</v>
      </c>
      <c r="D202" s="235" t="s">
        <v>423</v>
      </c>
      <c r="E202" s="236" t="s">
        <v>520</v>
      </c>
      <c r="F202" s="237" t="s">
        <v>521</v>
      </c>
      <c r="G202" s="238" t="s">
        <v>205</v>
      </c>
      <c r="H202" s="239">
        <v>2</v>
      </c>
      <c r="I202" s="240"/>
      <c r="J202" s="241">
        <f>ROUND(I202*H202,2)</f>
        <v>0</v>
      </c>
      <c r="K202" s="242"/>
      <c r="L202" s="243"/>
      <c r="M202" s="244" t="s">
        <v>1</v>
      </c>
      <c r="N202" s="245" t="s">
        <v>38</v>
      </c>
      <c r="O202" s="88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138</v>
      </c>
      <c r="AT202" s="228" t="s">
        <v>423</v>
      </c>
      <c r="AU202" s="228" t="s">
        <v>81</v>
      </c>
      <c r="AY202" s="14" t="s">
        <v>131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81</v>
      </c>
      <c r="BK202" s="229">
        <f>ROUND(I202*H202,2)</f>
        <v>0</v>
      </c>
      <c r="BL202" s="14" t="s">
        <v>138</v>
      </c>
      <c r="BM202" s="228" t="s">
        <v>522</v>
      </c>
    </row>
    <row r="203" s="2" customFormat="1" ht="24.15" customHeight="1">
      <c r="A203" s="35"/>
      <c r="B203" s="36"/>
      <c r="C203" s="235" t="s">
        <v>523</v>
      </c>
      <c r="D203" s="235" t="s">
        <v>423</v>
      </c>
      <c r="E203" s="236" t="s">
        <v>524</v>
      </c>
      <c r="F203" s="237" t="s">
        <v>525</v>
      </c>
      <c r="G203" s="238" t="s">
        <v>205</v>
      </c>
      <c r="H203" s="239">
        <v>3</v>
      </c>
      <c r="I203" s="240"/>
      <c r="J203" s="241">
        <f>ROUND(I203*H203,2)</f>
        <v>0</v>
      </c>
      <c r="K203" s="242"/>
      <c r="L203" s="243"/>
      <c r="M203" s="244" t="s">
        <v>1</v>
      </c>
      <c r="N203" s="245" t="s">
        <v>38</v>
      </c>
      <c r="O203" s="88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138</v>
      </c>
      <c r="AT203" s="228" t="s">
        <v>423</v>
      </c>
      <c r="AU203" s="228" t="s">
        <v>81</v>
      </c>
      <c r="AY203" s="14" t="s">
        <v>131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81</v>
      </c>
      <c r="BK203" s="229">
        <f>ROUND(I203*H203,2)</f>
        <v>0</v>
      </c>
      <c r="BL203" s="14" t="s">
        <v>138</v>
      </c>
      <c r="BM203" s="228" t="s">
        <v>526</v>
      </c>
    </row>
    <row r="204" s="2" customFormat="1" ht="16.5" customHeight="1">
      <c r="A204" s="35"/>
      <c r="B204" s="36"/>
      <c r="C204" s="216" t="s">
        <v>527</v>
      </c>
      <c r="D204" s="216" t="s">
        <v>134</v>
      </c>
      <c r="E204" s="217" t="s">
        <v>528</v>
      </c>
      <c r="F204" s="218" t="s">
        <v>529</v>
      </c>
      <c r="G204" s="219" t="s">
        <v>205</v>
      </c>
      <c r="H204" s="220">
        <v>1</v>
      </c>
      <c r="I204" s="221"/>
      <c r="J204" s="222">
        <f>ROUND(I204*H204,2)</f>
        <v>0</v>
      </c>
      <c r="K204" s="223"/>
      <c r="L204" s="41"/>
      <c r="M204" s="224" t="s">
        <v>1</v>
      </c>
      <c r="N204" s="225" t="s">
        <v>38</v>
      </c>
      <c r="O204" s="88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138</v>
      </c>
      <c r="AT204" s="228" t="s">
        <v>134</v>
      </c>
      <c r="AU204" s="228" t="s">
        <v>81</v>
      </c>
      <c r="AY204" s="14" t="s">
        <v>131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81</v>
      </c>
      <c r="BK204" s="229">
        <f>ROUND(I204*H204,2)</f>
        <v>0</v>
      </c>
      <c r="BL204" s="14" t="s">
        <v>138</v>
      </c>
      <c r="BM204" s="228" t="s">
        <v>530</v>
      </c>
    </row>
    <row r="205" s="2" customFormat="1" ht="21.75" customHeight="1">
      <c r="A205" s="35"/>
      <c r="B205" s="36"/>
      <c r="C205" s="235" t="s">
        <v>531</v>
      </c>
      <c r="D205" s="235" t="s">
        <v>423</v>
      </c>
      <c r="E205" s="236" t="s">
        <v>532</v>
      </c>
      <c r="F205" s="237" t="s">
        <v>533</v>
      </c>
      <c r="G205" s="238" t="s">
        <v>205</v>
      </c>
      <c r="H205" s="239">
        <v>1</v>
      </c>
      <c r="I205" s="240"/>
      <c r="J205" s="241">
        <f>ROUND(I205*H205,2)</f>
        <v>0</v>
      </c>
      <c r="K205" s="242"/>
      <c r="L205" s="243"/>
      <c r="M205" s="244" t="s">
        <v>1</v>
      </c>
      <c r="N205" s="245" t="s">
        <v>38</v>
      </c>
      <c r="O205" s="88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138</v>
      </c>
      <c r="AT205" s="228" t="s">
        <v>423</v>
      </c>
      <c r="AU205" s="228" t="s">
        <v>81</v>
      </c>
      <c r="AY205" s="14" t="s">
        <v>131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81</v>
      </c>
      <c r="BK205" s="229">
        <f>ROUND(I205*H205,2)</f>
        <v>0</v>
      </c>
      <c r="BL205" s="14" t="s">
        <v>138</v>
      </c>
      <c r="BM205" s="228" t="s">
        <v>534</v>
      </c>
    </row>
    <row r="206" s="2" customFormat="1" ht="24.15" customHeight="1">
      <c r="A206" s="35"/>
      <c r="B206" s="36"/>
      <c r="C206" s="216" t="s">
        <v>535</v>
      </c>
      <c r="D206" s="216" t="s">
        <v>134</v>
      </c>
      <c r="E206" s="217" t="s">
        <v>536</v>
      </c>
      <c r="F206" s="218" t="s">
        <v>537</v>
      </c>
      <c r="G206" s="219" t="s">
        <v>205</v>
      </c>
      <c r="H206" s="220">
        <v>12</v>
      </c>
      <c r="I206" s="221"/>
      <c r="J206" s="222">
        <f>ROUND(I206*H206,2)</f>
        <v>0</v>
      </c>
      <c r="K206" s="223"/>
      <c r="L206" s="41"/>
      <c r="M206" s="224" t="s">
        <v>1</v>
      </c>
      <c r="N206" s="225" t="s">
        <v>38</v>
      </c>
      <c r="O206" s="88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138</v>
      </c>
      <c r="AT206" s="228" t="s">
        <v>134</v>
      </c>
      <c r="AU206" s="228" t="s">
        <v>81</v>
      </c>
      <c r="AY206" s="14" t="s">
        <v>131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81</v>
      </c>
      <c r="BK206" s="229">
        <f>ROUND(I206*H206,2)</f>
        <v>0</v>
      </c>
      <c r="BL206" s="14" t="s">
        <v>138</v>
      </c>
      <c r="BM206" s="228" t="s">
        <v>538</v>
      </c>
    </row>
    <row r="207" s="2" customFormat="1" ht="24.15" customHeight="1">
      <c r="A207" s="35"/>
      <c r="B207" s="36"/>
      <c r="C207" s="216" t="s">
        <v>539</v>
      </c>
      <c r="D207" s="216" t="s">
        <v>134</v>
      </c>
      <c r="E207" s="217" t="s">
        <v>540</v>
      </c>
      <c r="F207" s="218" t="s">
        <v>541</v>
      </c>
      <c r="G207" s="219" t="s">
        <v>205</v>
      </c>
      <c r="H207" s="220">
        <v>1</v>
      </c>
      <c r="I207" s="221"/>
      <c r="J207" s="222">
        <f>ROUND(I207*H207,2)</f>
        <v>0</v>
      </c>
      <c r="K207" s="223"/>
      <c r="L207" s="41"/>
      <c r="M207" s="224" t="s">
        <v>1</v>
      </c>
      <c r="N207" s="225" t="s">
        <v>38</v>
      </c>
      <c r="O207" s="88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138</v>
      </c>
      <c r="AT207" s="228" t="s">
        <v>134</v>
      </c>
      <c r="AU207" s="228" t="s">
        <v>81</v>
      </c>
      <c r="AY207" s="14" t="s">
        <v>131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81</v>
      </c>
      <c r="BK207" s="229">
        <f>ROUND(I207*H207,2)</f>
        <v>0</v>
      </c>
      <c r="BL207" s="14" t="s">
        <v>138</v>
      </c>
      <c r="BM207" s="228" t="s">
        <v>542</v>
      </c>
    </row>
    <row r="208" s="2" customFormat="1" ht="24.15" customHeight="1">
      <c r="A208" s="35"/>
      <c r="B208" s="36"/>
      <c r="C208" s="216" t="s">
        <v>543</v>
      </c>
      <c r="D208" s="216" t="s">
        <v>134</v>
      </c>
      <c r="E208" s="217" t="s">
        <v>544</v>
      </c>
      <c r="F208" s="218" t="s">
        <v>545</v>
      </c>
      <c r="G208" s="219" t="s">
        <v>205</v>
      </c>
      <c r="H208" s="220">
        <v>1</v>
      </c>
      <c r="I208" s="221"/>
      <c r="J208" s="222">
        <f>ROUND(I208*H208,2)</f>
        <v>0</v>
      </c>
      <c r="K208" s="223"/>
      <c r="L208" s="41"/>
      <c r="M208" s="224" t="s">
        <v>1</v>
      </c>
      <c r="N208" s="225" t="s">
        <v>38</v>
      </c>
      <c r="O208" s="88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138</v>
      </c>
      <c r="AT208" s="228" t="s">
        <v>134</v>
      </c>
      <c r="AU208" s="228" t="s">
        <v>81</v>
      </c>
      <c r="AY208" s="14" t="s">
        <v>131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81</v>
      </c>
      <c r="BK208" s="229">
        <f>ROUND(I208*H208,2)</f>
        <v>0</v>
      </c>
      <c r="BL208" s="14" t="s">
        <v>138</v>
      </c>
      <c r="BM208" s="228" t="s">
        <v>546</v>
      </c>
    </row>
    <row r="209" s="2" customFormat="1" ht="24.15" customHeight="1">
      <c r="A209" s="35"/>
      <c r="B209" s="36"/>
      <c r="C209" s="235" t="s">
        <v>547</v>
      </c>
      <c r="D209" s="235" t="s">
        <v>423</v>
      </c>
      <c r="E209" s="236" t="s">
        <v>548</v>
      </c>
      <c r="F209" s="237" t="s">
        <v>549</v>
      </c>
      <c r="G209" s="238" t="s">
        <v>550</v>
      </c>
      <c r="H209" s="239">
        <v>12</v>
      </c>
      <c r="I209" s="240"/>
      <c r="J209" s="241">
        <f>ROUND(I209*H209,2)</f>
        <v>0</v>
      </c>
      <c r="K209" s="242"/>
      <c r="L209" s="243"/>
      <c r="M209" s="244" t="s">
        <v>1</v>
      </c>
      <c r="N209" s="245" t="s">
        <v>38</v>
      </c>
      <c r="O209" s="88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138</v>
      </c>
      <c r="AT209" s="228" t="s">
        <v>423</v>
      </c>
      <c r="AU209" s="228" t="s">
        <v>81</v>
      </c>
      <c r="AY209" s="14" t="s">
        <v>131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81</v>
      </c>
      <c r="BK209" s="229">
        <f>ROUND(I209*H209,2)</f>
        <v>0</v>
      </c>
      <c r="BL209" s="14" t="s">
        <v>138</v>
      </c>
      <c r="BM209" s="228" t="s">
        <v>551</v>
      </c>
    </row>
    <row r="210" s="2" customFormat="1" ht="24.15" customHeight="1">
      <c r="A210" s="35"/>
      <c r="B210" s="36"/>
      <c r="C210" s="235" t="s">
        <v>552</v>
      </c>
      <c r="D210" s="235" t="s">
        <v>423</v>
      </c>
      <c r="E210" s="236" t="s">
        <v>553</v>
      </c>
      <c r="F210" s="237" t="s">
        <v>554</v>
      </c>
      <c r="G210" s="238" t="s">
        <v>550</v>
      </c>
      <c r="H210" s="239">
        <v>1</v>
      </c>
      <c r="I210" s="240"/>
      <c r="J210" s="241">
        <f>ROUND(I210*H210,2)</f>
        <v>0</v>
      </c>
      <c r="K210" s="242"/>
      <c r="L210" s="243"/>
      <c r="M210" s="244" t="s">
        <v>1</v>
      </c>
      <c r="N210" s="245" t="s">
        <v>38</v>
      </c>
      <c r="O210" s="88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138</v>
      </c>
      <c r="AT210" s="228" t="s">
        <v>423</v>
      </c>
      <c r="AU210" s="228" t="s">
        <v>81</v>
      </c>
      <c r="AY210" s="14" t="s">
        <v>131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81</v>
      </c>
      <c r="BK210" s="229">
        <f>ROUND(I210*H210,2)</f>
        <v>0</v>
      </c>
      <c r="BL210" s="14" t="s">
        <v>138</v>
      </c>
      <c r="BM210" s="228" t="s">
        <v>555</v>
      </c>
    </row>
    <row r="211" s="2" customFormat="1" ht="16.5" customHeight="1">
      <c r="A211" s="35"/>
      <c r="B211" s="36"/>
      <c r="C211" s="216" t="s">
        <v>556</v>
      </c>
      <c r="D211" s="216" t="s">
        <v>134</v>
      </c>
      <c r="E211" s="217" t="s">
        <v>557</v>
      </c>
      <c r="F211" s="218" t="s">
        <v>558</v>
      </c>
      <c r="G211" s="219" t="s">
        <v>205</v>
      </c>
      <c r="H211" s="220">
        <v>1</v>
      </c>
      <c r="I211" s="221"/>
      <c r="J211" s="222">
        <f>ROUND(I211*H211,2)</f>
        <v>0</v>
      </c>
      <c r="K211" s="223"/>
      <c r="L211" s="41"/>
      <c r="M211" s="224" t="s">
        <v>1</v>
      </c>
      <c r="N211" s="225" t="s">
        <v>38</v>
      </c>
      <c r="O211" s="88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138</v>
      </c>
      <c r="AT211" s="228" t="s">
        <v>134</v>
      </c>
      <c r="AU211" s="228" t="s">
        <v>81</v>
      </c>
      <c r="AY211" s="14" t="s">
        <v>131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4" t="s">
        <v>81</v>
      </c>
      <c r="BK211" s="229">
        <f>ROUND(I211*H211,2)</f>
        <v>0</v>
      </c>
      <c r="BL211" s="14" t="s">
        <v>138</v>
      </c>
      <c r="BM211" s="228" t="s">
        <v>559</v>
      </c>
    </row>
    <row r="212" s="2" customFormat="1" ht="16.5" customHeight="1">
      <c r="A212" s="35"/>
      <c r="B212" s="36"/>
      <c r="C212" s="216" t="s">
        <v>560</v>
      </c>
      <c r="D212" s="216" t="s">
        <v>134</v>
      </c>
      <c r="E212" s="217" t="s">
        <v>561</v>
      </c>
      <c r="F212" s="218" t="s">
        <v>562</v>
      </c>
      <c r="G212" s="219" t="s">
        <v>205</v>
      </c>
      <c r="H212" s="220">
        <v>2</v>
      </c>
      <c r="I212" s="221"/>
      <c r="J212" s="222">
        <f>ROUND(I212*H212,2)</f>
        <v>0</v>
      </c>
      <c r="K212" s="223"/>
      <c r="L212" s="41"/>
      <c r="M212" s="224" t="s">
        <v>1</v>
      </c>
      <c r="N212" s="225" t="s">
        <v>38</v>
      </c>
      <c r="O212" s="88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138</v>
      </c>
      <c r="AT212" s="228" t="s">
        <v>134</v>
      </c>
      <c r="AU212" s="228" t="s">
        <v>81</v>
      </c>
      <c r="AY212" s="14" t="s">
        <v>131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4" t="s">
        <v>81</v>
      </c>
      <c r="BK212" s="229">
        <f>ROUND(I212*H212,2)</f>
        <v>0</v>
      </c>
      <c r="BL212" s="14" t="s">
        <v>138</v>
      </c>
      <c r="BM212" s="228" t="s">
        <v>563</v>
      </c>
    </row>
    <row r="213" s="2" customFormat="1" ht="16.5" customHeight="1">
      <c r="A213" s="35"/>
      <c r="B213" s="36"/>
      <c r="C213" s="216" t="s">
        <v>564</v>
      </c>
      <c r="D213" s="216" t="s">
        <v>134</v>
      </c>
      <c r="E213" s="217" t="s">
        <v>565</v>
      </c>
      <c r="F213" s="218" t="s">
        <v>566</v>
      </c>
      <c r="G213" s="219" t="s">
        <v>205</v>
      </c>
      <c r="H213" s="220">
        <v>1</v>
      </c>
      <c r="I213" s="221"/>
      <c r="J213" s="222">
        <f>ROUND(I213*H213,2)</f>
        <v>0</v>
      </c>
      <c r="K213" s="223"/>
      <c r="L213" s="41"/>
      <c r="M213" s="224" t="s">
        <v>1</v>
      </c>
      <c r="N213" s="225" t="s">
        <v>38</v>
      </c>
      <c r="O213" s="88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138</v>
      </c>
      <c r="AT213" s="228" t="s">
        <v>134</v>
      </c>
      <c r="AU213" s="228" t="s">
        <v>81</v>
      </c>
      <c r="AY213" s="14" t="s">
        <v>131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81</v>
      </c>
      <c r="BK213" s="229">
        <f>ROUND(I213*H213,2)</f>
        <v>0</v>
      </c>
      <c r="BL213" s="14" t="s">
        <v>138</v>
      </c>
      <c r="BM213" s="228" t="s">
        <v>567</v>
      </c>
    </row>
    <row r="214" s="2" customFormat="1" ht="16.5" customHeight="1">
      <c r="A214" s="35"/>
      <c r="B214" s="36"/>
      <c r="C214" s="216" t="s">
        <v>568</v>
      </c>
      <c r="D214" s="216" t="s">
        <v>134</v>
      </c>
      <c r="E214" s="217" t="s">
        <v>569</v>
      </c>
      <c r="F214" s="218" t="s">
        <v>570</v>
      </c>
      <c r="G214" s="219" t="s">
        <v>205</v>
      </c>
      <c r="H214" s="220">
        <v>4</v>
      </c>
      <c r="I214" s="221"/>
      <c r="J214" s="222">
        <f>ROUND(I214*H214,2)</f>
        <v>0</v>
      </c>
      <c r="K214" s="223"/>
      <c r="L214" s="41"/>
      <c r="M214" s="224" t="s">
        <v>1</v>
      </c>
      <c r="N214" s="225" t="s">
        <v>38</v>
      </c>
      <c r="O214" s="88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138</v>
      </c>
      <c r="AT214" s="228" t="s">
        <v>134</v>
      </c>
      <c r="AU214" s="228" t="s">
        <v>81</v>
      </c>
      <c r="AY214" s="14" t="s">
        <v>131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81</v>
      </c>
      <c r="BK214" s="229">
        <f>ROUND(I214*H214,2)</f>
        <v>0</v>
      </c>
      <c r="BL214" s="14" t="s">
        <v>138</v>
      </c>
      <c r="BM214" s="228" t="s">
        <v>571</v>
      </c>
    </row>
    <row r="215" s="2" customFormat="1" ht="16.5" customHeight="1">
      <c r="A215" s="35"/>
      <c r="B215" s="36"/>
      <c r="C215" s="216" t="s">
        <v>572</v>
      </c>
      <c r="D215" s="216" t="s">
        <v>134</v>
      </c>
      <c r="E215" s="217" t="s">
        <v>573</v>
      </c>
      <c r="F215" s="218" t="s">
        <v>574</v>
      </c>
      <c r="G215" s="219" t="s">
        <v>205</v>
      </c>
      <c r="H215" s="220">
        <v>4</v>
      </c>
      <c r="I215" s="221"/>
      <c r="J215" s="222">
        <f>ROUND(I215*H215,2)</f>
        <v>0</v>
      </c>
      <c r="K215" s="223"/>
      <c r="L215" s="41"/>
      <c r="M215" s="224" t="s">
        <v>1</v>
      </c>
      <c r="N215" s="225" t="s">
        <v>38</v>
      </c>
      <c r="O215" s="88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138</v>
      </c>
      <c r="AT215" s="228" t="s">
        <v>134</v>
      </c>
      <c r="AU215" s="228" t="s">
        <v>81</v>
      </c>
      <c r="AY215" s="14" t="s">
        <v>131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4" t="s">
        <v>81</v>
      </c>
      <c r="BK215" s="229">
        <f>ROUND(I215*H215,2)</f>
        <v>0</v>
      </c>
      <c r="BL215" s="14" t="s">
        <v>138</v>
      </c>
      <c r="BM215" s="228" t="s">
        <v>575</v>
      </c>
    </row>
    <row r="216" s="2" customFormat="1" ht="16.5" customHeight="1">
      <c r="A216" s="35"/>
      <c r="B216" s="36"/>
      <c r="C216" s="216" t="s">
        <v>576</v>
      </c>
      <c r="D216" s="216" t="s">
        <v>134</v>
      </c>
      <c r="E216" s="217" t="s">
        <v>577</v>
      </c>
      <c r="F216" s="218" t="s">
        <v>578</v>
      </c>
      <c r="G216" s="219" t="s">
        <v>205</v>
      </c>
      <c r="H216" s="220">
        <v>25</v>
      </c>
      <c r="I216" s="221"/>
      <c r="J216" s="222">
        <f>ROUND(I216*H216,2)</f>
        <v>0</v>
      </c>
      <c r="K216" s="223"/>
      <c r="L216" s="41"/>
      <c r="M216" s="224" t="s">
        <v>1</v>
      </c>
      <c r="N216" s="225" t="s">
        <v>38</v>
      </c>
      <c r="O216" s="88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138</v>
      </c>
      <c r="AT216" s="228" t="s">
        <v>134</v>
      </c>
      <c r="AU216" s="228" t="s">
        <v>81</v>
      </c>
      <c r="AY216" s="14" t="s">
        <v>131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81</v>
      </c>
      <c r="BK216" s="229">
        <f>ROUND(I216*H216,2)</f>
        <v>0</v>
      </c>
      <c r="BL216" s="14" t="s">
        <v>138</v>
      </c>
      <c r="BM216" s="228" t="s">
        <v>579</v>
      </c>
    </row>
    <row r="217" s="2" customFormat="1" ht="16.5" customHeight="1">
      <c r="A217" s="35"/>
      <c r="B217" s="36"/>
      <c r="C217" s="216" t="s">
        <v>580</v>
      </c>
      <c r="D217" s="216" t="s">
        <v>134</v>
      </c>
      <c r="E217" s="217" t="s">
        <v>581</v>
      </c>
      <c r="F217" s="218" t="s">
        <v>582</v>
      </c>
      <c r="G217" s="219" t="s">
        <v>205</v>
      </c>
      <c r="H217" s="220">
        <v>1</v>
      </c>
      <c r="I217" s="221"/>
      <c r="J217" s="222">
        <f>ROUND(I217*H217,2)</f>
        <v>0</v>
      </c>
      <c r="K217" s="223"/>
      <c r="L217" s="41"/>
      <c r="M217" s="224" t="s">
        <v>1</v>
      </c>
      <c r="N217" s="225" t="s">
        <v>38</v>
      </c>
      <c r="O217" s="88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138</v>
      </c>
      <c r="AT217" s="228" t="s">
        <v>134</v>
      </c>
      <c r="AU217" s="228" t="s">
        <v>81</v>
      </c>
      <c r="AY217" s="14" t="s">
        <v>131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4" t="s">
        <v>81</v>
      </c>
      <c r="BK217" s="229">
        <f>ROUND(I217*H217,2)</f>
        <v>0</v>
      </c>
      <c r="BL217" s="14" t="s">
        <v>138</v>
      </c>
      <c r="BM217" s="228" t="s">
        <v>583</v>
      </c>
    </row>
    <row r="218" s="2" customFormat="1" ht="16.5" customHeight="1">
      <c r="A218" s="35"/>
      <c r="B218" s="36"/>
      <c r="C218" s="216" t="s">
        <v>584</v>
      </c>
      <c r="D218" s="216" t="s">
        <v>134</v>
      </c>
      <c r="E218" s="217" t="s">
        <v>585</v>
      </c>
      <c r="F218" s="218" t="s">
        <v>586</v>
      </c>
      <c r="G218" s="219" t="s">
        <v>205</v>
      </c>
      <c r="H218" s="220">
        <v>1</v>
      </c>
      <c r="I218" s="221"/>
      <c r="J218" s="222">
        <f>ROUND(I218*H218,2)</f>
        <v>0</v>
      </c>
      <c r="K218" s="223"/>
      <c r="L218" s="41"/>
      <c r="M218" s="224" t="s">
        <v>1</v>
      </c>
      <c r="N218" s="225" t="s">
        <v>38</v>
      </c>
      <c r="O218" s="88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138</v>
      </c>
      <c r="AT218" s="228" t="s">
        <v>134</v>
      </c>
      <c r="AU218" s="228" t="s">
        <v>81</v>
      </c>
      <c r="AY218" s="14" t="s">
        <v>131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4" t="s">
        <v>81</v>
      </c>
      <c r="BK218" s="229">
        <f>ROUND(I218*H218,2)</f>
        <v>0</v>
      </c>
      <c r="BL218" s="14" t="s">
        <v>138</v>
      </c>
      <c r="BM218" s="228" t="s">
        <v>587</v>
      </c>
    </row>
    <row r="219" s="2" customFormat="1" ht="16.5" customHeight="1">
      <c r="A219" s="35"/>
      <c r="B219" s="36"/>
      <c r="C219" s="216" t="s">
        <v>588</v>
      </c>
      <c r="D219" s="216" t="s">
        <v>134</v>
      </c>
      <c r="E219" s="217" t="s">
        <v>589</v>
      </c>
      <c r="F219" s="218" t="s">
        <v>590</v>
      </c>
      <c r="G219" s="219" t="s">
        <v>205</v>
      </c>
      <c r="H219" s="220">
        <v>1</v>
      </c>
      <c r="I219" s="221"/>
      <c r="J219" s="222">
        <f>ROUND(I219*H219,2)</f>
        <v>0</v>
      </c>
      <c r="K219" s="223"/>
      <c r="L219" s="41"/>
      <c r="M219" s="224" t="s">
        <v>1</v>
      </c>
      <c r="N219" s="225" t="s">
        <v>38</v>
      </c>
      <c r="O219" s="88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138</v>
      </c>
      <c r="AT219" s="228" t="s">
        <v>134</v>
      </c>
      <c r="AU219" s="228" t="s">
        <v>81</v>
      </c>
      <c r="AY219" s="14" t="s">
        <v>131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4" t="s">
        <v>81</v>
      </c>
      <c r="BK219" s="229">
        <f>ROUND(I219*H219,2)</f>
        <v>0</v>
      </c>
      <c r="BL219" s="14" t="s">
        <v>138</v>
      </c>
      <c r="BM219" s="228" t="s">
        <v>591</v>
      </c>
    </row>
    <row r="220" s="2" customFormat="1" ht="16.5" customHeight="1">
      <c r="A220" s="35"/>
      <c r="B220" s="36"/>
      <c r="C220" s="216" t="s">
        <v>592</v>
      </c>
      <c r="D220" s="216" t="s">
        <v>134</v>
      </c>
      <c r="E220" s="217" t="s">
        <v>593</v>
      </c>
      <c r="F220" s="218" t="s">
        <v>594</v>
      </c>
      <c r="G220" s="219" t="s">
        <v>205</v>
      </c>
      <c r="H220" s="220">
        <v>1</v>
      </c>
      <c r="I220" s="221"/>
      <c r="J220" s="222">
        <f>ROUND(I220*H220,2)</f>
        <v>0</v>
      </c>
      <c r="K220" s="223"/>
      <c r="L220" s="41"/>
      <c r="M220" s="224" t="s">
        <v>1</v>
      </c>
      <c r="N220" s="225" t="s">
        <v>38</v>
      </c>
      <c r="O220" s="88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138</v>
      </c>
      <c r="AT220" s="228" t="s">
        <v>134</v>
      </c>
      <c r="AU220" s="228" t="s">
        <v>81</v>
      </c>
      <c r="AY220" s="14" t="s">
        <v>131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81</v>
      </c>
      <c r="BK220" s="229">
        <f>ROUND(I220*H220,2)</f>
        <v>0</v>
      </c>
      <c r="BL220" s="14" t="s">
        <v>138</v>
      </c>
      <c r="BM220" s="228" t="s">
        <v>595</v>
      </c>
    </row>
    <row r="221" s="2" customFormat="1" ht="24.15" customHeight="1">
      <c r="A221" s="35"/>
      <c r="B221" s="36"/>
      <c r="C221" s="216" t="s">
        <v>596</v>
      </c>
      <c r="D221" s="216" t="s">
        <v>134</v>
      </c>
      <c r="E221" s="217" t="s">
        <v>597</v>
      </c>
      <c r="F221" s="218" t="s">
        <v>598</v>
      </c>
      <c r="G221" s="219" t="s">
        <v>226</v>
      </c>
      <c r="H221" s="220">
        <v>200</v>
      </c>
      <c r="I221" s="221"/>
      <c r="J221" s="222">
        <f>ROUND(I221*H221,2)</f>
        <v>0</v>
      </c>
      <c r="K221" s="223"/>
      <c r="L221" s="41"/>
      <c r="M221" s="230" t="s">
        <v>1</v>
      </c>
      <c r="N221" s="231" t="s">
        <v>38</v>
      </c>
      <c r="O221" s="232"/>
      <c r="P221" s="233">
        <f>O221*H221</f>
        <v>0</v>
      </c>
      <c r="Q221" s="233">
        <v>0</v>
      </c>
      <c r="R221" s="233">
        <f>Q221*H221</f>
        <v>0</v>
      </c>
      <c r="S221" s="233">
        <v>0</v>
      </c>
      <c r="T221" s="23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138</v>
      </c>
      <c r="AT221" s="228" t="s">
        <v>134</v>
      </c>
      <c r="AU221" s="228" t="s">
        <v>81</v>
      </c>
      <c r="AY221" s="14" t="s">
        <v>131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4" t="s">
        <v>81</v>
      </c>
      <c r="BK221" s="229">
        <f>ROUND(I221*H221,2)</f>
        <v>0</v>
      </c>
      <c r="BL221" s="14" t="s">
        <v>138</v>
      </c>
      <c r="BM221" s="228" t="s">
        <v>599</v>
      </c>
    </row>
    <row r="222" s="2" customFormat="1" ht="6.96" customHeight="1">
      <c r="A222" s="35"/>
      <c r="B222" s="63"/>
      <c r="C222" s="64"/>
      <c r="D222" s="64"/>
      <c r="E222" s="64"/>
      <c r="F222" s="64"/>
      <c r="G222" s="64"/>
      <c r="H222" s="64"/>
      <c r="I222" s="64"/>
      <c r="J222" s="64"/>
      <c r="K222" s="64"/>
      <c r="L222" s="41"/>
      <c r="M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</row>
  </sheetData>
  <sheetProtection sheet="1" autoFilter="0" formatColumns="0" formatRows="0" objects="1" scenarios="1" spinCount="100000" saltValue="0e09ZP7IijvOVpAMhgE041m3QpAcvdvt5tFcTLI7qoMsxdOKjyT6jPCFHMx3txgBSo8T7+AVhaOW6w56FxUa5g==" hashValue="Ylyel4NSLFgwqALJgKW8xsDrJZs7jL60ci9i+fvkhJEkR2eJjrWj1Jlwa99pFYaBpv62RN+1hUOfYS050CjVLg==" algorithmName="SHA-512" password="CC35"/>
  <autoFilter ref="C116:K22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 xml:space="preserve"> Údržba, opravy a odstraňování závad u SSZT 2024 - 2026 Udržba kolejových brzd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600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18. 12. 2023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21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21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21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ROUND((SUM(BE117:BE147)),  2)</f>
        <v>0</v>
      </c>
      <c r="G33" s="35"/>
      <c r="H33" s="35"/>
      <c r="I33" s="152">
        <v>0.20999999999999999</v>
      </c>
      <c r="J33" s="151">
        <f>ROUND(((SUM(BE117:BE147))*I33),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ROUND((SUM(BF117:BF147)),  2)</f>
        <v>0</v>
      </c>
      <c r="G34" s="35"/>
      <c r="H34" s="35"/>
      <c r="I34" s="152">
        <v>0.14999999999999999</v>
      </c>
      <c r="J34" s="151">
        <f>ROUND(((SUM(BF117:BF147))*I34),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ROUND((SUM(BG117:BG147)),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ROUND((SUM(BH117:BH147)),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ROUND((SUM(BI117:BI147)),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 xml:space="preserve"> Údržba, opravy a odstraňování závad u SSZT 2024 - 2026 Udržba kolejových brzd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PS03 - Opravy kompresoroven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18. 12. 2023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109</v>
      </c>
      <c r="D94" s="173"/>
      <c r="E94" s="173"/>
      <c r="F94" s="173"/>
      <c r="G94" s="173"/>
      <c r="H94" s="173"/>
      <c r="I94" s="173"/>
      <c r="J94" s="174" t="s">
        <v>110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111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76"/>
      <c r="C97" s="177"/>
      <c r="D97" s="178" t="s">
        <v>199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115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6.25" customHeight="1">
      <c r="A107" s="35"/>
      <c r="B107" s="36"/>
      <c r="C107" s="37"/>
      <c r="D107" s="37"/>
      <c r="E107" s="171" t="str">
        <f>E7</f>
        <v xml:space="preserve"> Údržba, opravy a odstraňování závad u SSZT 2024 - 2026 Udržba kolejových brzd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106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PS03 - Opravy kompresoroven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18. 12. 2023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188"/>
      <c r="B116" s="189"/>
      <c r="C116" s="190" t="s">
        <v>116</v>
      </c>
      <c r="D116" s="191" t="s">
        <v>58</v>
      </c>
      <c r="E116" s="191" t="s">
        <v>54</v>
      </c>
      <c r="F116" s="191" t="s">
        <v>55</v>
      </c>
      <c r="G116" s="191" t="s">
        <v>117</v>
      </c>
      <c r="H116" s="191" t="s">
        <v>118</v>
      </c>
      <c r="I116" s="191" t="s">
        <v>119</v>
      </c>
      <c r="J116" s="192" t="s">
        <v>110</v>
      </c>
      <c r="K116" s="193" t="s">
        <v>120</v>
      </c>
      <c r="L116" s="194"/>
      <c r="M116" s="97" t="s">
        <v>1</v>
      </c>
      <c r="N116" s="98" t="s">
        <v>37</v>
      </c>
      <c r="O116" s="98" t="s">
        <v>121</v>
      </c>
      <c r="P116" s="98" t="s">
        <v>122</v>
      </c>
      <c r="Q116" s="98" t="s">
        <v>123</v>
      </c>
      <c r="R116" s="98" t="s">
        <v>124</v>
      </c>
      <c r="S116" s="98" t="s">
        <v>125</v>
      </c>
      <c r="T116" s="99" t="s">
        <v>126</v>
      </c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</row>
    <row r="117" s="2" customFormat="1" ht="22.8" customHeight="1">
      <c r="A117" s="35"/>
      <c r="B117" s="36"/>
      <c r="C117" s="104" t="s">
        <v>127</v>
      </c>
      <c r="D117" s="37"/>
      <c r="E117" s="37"/>
      <c r="F117" s="37"/>
      <c r="G117" s="37"/>
      <c r="H117" s="37"/>
      <c r="I117" s="37"/>
      <c r="J117" s="195">
        <f>BK117</f>
        <v>0</v>
      </c>
      <c r="K117" s="37"/>
      <c r="L117" s="41"/>
      <c r="M117" s="100"/>
      <c r="N117" s="196"/>
      <c r="O117" s="101"/>
      <c r="P117" s="197">
        <f>P118</f>
        <v>0</v>
      </c>
      <c r="Q117" s="101"/>
      <c r="R117" s="197">
        <f>R118</f>
        <v>0.01</v>
      </c>
      <c r="S117" s="101"/>
      <c r="T117" s="198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112</v>
      </c>
      <c r="BK117" s="199">
        <f>BK118</f>
        <v>0</v>
      </c>
    </row>
    <row r="118" s="12" customFormat="1" ht="25.92" customHeight="1">
      <c r="A118" s="12"/>
      <c r="B118" s="200"/>
      <c r="C118" s="201"/>
      <c r="D118" s="202" t="s">
        <v>72</v>
      </c>
      <c r="E118" s="203" t="s">
        <v>200</v>
      </c>
      <c r="F118" s="203" t="s">
        <v>201</v>
      </c>
      <c r="G118" s="201"/>
      <c r="H118" s="201"/>
      <c r="I118" s="204"/>
      <c r="J118" s="205">
        <f>BK118</f>
        <v>0</v>
      </c>
      <c r="K118" s="201"/>
      <c r="L118" s="206"/>
      <c r="M118" s="207"/>
      <c r="N118" s="208"/>
      <c r="O118" s="208"/>
      <c r="P118" s="209">
        <f>SUM(P119:P147)</f>
        <v>0</v>
      </c>
      <c r="Q118" s="208"/>
      <c r="R118" s="209">
        <f>SUM(R119:R147)</f>
        <v>0.01</v>
      </c>
      <c r="S118" s="208"/>
      <c r="T118" s="210">
        <f>SUM(T119:T147)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1" t="s">
        <v>130</v>
      </c>
      <c r="AT118" s="212" t="s">
        <v>72</v>
      </c>
      <c r="AU118" s="212" t="s">
        <v>73</v>
      </c>
      <c r="AY118" s="211" t="s">
        <v>131</v>
      </c>
      <c r="BK118" s="213">
        <f>SUM(BK119:BK147)</f>
        <v>0</v>
      </c>
    </row>
    <row r="119" s="2" customFormat="1" ht="21.75" customHeight="1">
      <c r="A119" s="35"/>
      <c r="B119" s="36"/>
      <c r="C119" s="235" t="s">
        <v>81</v>
      </c>
      <c r="D119" s="235" t="s">
        <v>423</v>
      </c>
      <c r="E119" s="236" t="s">
        <v>601</v>
      </c>
      <c r="F119" s="237" t="s">
        <v>602</v>
      </c>
      <c r="G119" s="238" t="s">
        <v>205</v>
      </c>
      <c r="H119" s="239">
        <v>1</v>
      </c>
      <c r="I119" s="240"/>
      <c r="J119" s="241">
        <f>ROUND(I119*H119,2)</f>
        <v>0</v>
      </c>
      <c r="K119" s="242"/>
      <c r="L119" s="243"/>
      <c r="M119" s="244" t="s">
        <v>1</v>
      </c>
      <c r="N119" s="245" t="s">
        <v>38</v>
      </c>
      <c r="O119" s="88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8" t="s">
        <v>138</v>
      </c>
      <c r="AT119" s="228" t="s">
        <v>423</v>
      </c>
      <c r="AU119" s="228" t="s">
        <v>81</v>
      </c>
      <c r="AY119" s="14" t="s">
        <v>131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4" t="s">
        <v>81</v>
      </c>
      <c r="BK119" s="229">
        <f>ROUND(I119*H119,2)</f>
        <v>0</v>
      </c>
      <c r="BL119" s="14" t="s">
        <v>138</v>
      </c>
      <c r="BM119" s="228" t="s">
        <v>603</v>
      </c>
    </row>
    <row r="120" s="2" customFormat="1" ht="24.15" customHeight="1">
      <c r="A120" s="35"/>
      <c r="B120" s="36"/>
      <c r="C120" s="235" t="s">
        <v>83</v>
      </c>
      <c r="D120" s="235" t="s">
        <v>423</v>
      </c>
      <c r="E120" s="236" t="s">
        <v>604</v>
      </c>
      <c r="F120" s="237" t="s">
        <v>605</v>
      </c>
      <c r="G120" s="238" t="s">
        <v>205</v>
      </c>
      <c r="H120" s="239">
        <v>1</v>
      </c>
      <c r="I120" s="240"/>
      <c r="J120" s="241">
        <f>ROUND(I120*H120,2)</f>
        <v>0</v>
      </c>
      <c r="K120" s="242"/>
      <c r="L120" s="243"/>
      <c r="M120" s="244" t="s">
        <v>1</v>
      </c>
      <c r="N120" s="245" t="s">
        <v>38</v>
      </c>
      <c r="O120" s="88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8" t="s">
        <v>138</v>
      </c>
      <c r="AT120" s="228" t="s">
        <v>423</v>
      </c>
      <c r="AU120" s="228" t="s">
        <v>81</v>
      </c>
      <c r="AY120" s="14" t="s">
        <v>131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14" t="s">
        <v>81</v>
      </c>
      <c r="BK120" s="229">
        <f>ROUND(I120*H120,2)</f>
        <v>0</v>
      </c>
      <c r="BL120" s="14" t="s">
        <v>138</v>
      </c>
      <c r="BM120" s="228" t="s">
        <v>606</v>
      </c>
    </row>
    <row r="121" s="2" customFormat="1" ht="21.75" customHeight="1">
      <c r="A121" s="35"/>
      <c r="B121" s="36"/>
      <c r="C121" s="235" t="s">
        <v>143</v>
      </c>
      <c r="D121" s="235" t="s">
        <v>423</v>
      </c>
      <c r="E121" s="236" t="s">
        <v>607</v>
      </c>
      <c r="F121" s="237" t="s">
        <v>608</v>
      </c>
      <c r="G121" s="238" t="s">
        <v>205</v>
      </c>
      <c r="H121" s="239">
        <v>4</v>
      </c>
      <c r="I121" s="240"/>
      <c r="J121" s="241">
        <f>ROUND(I121*H121,2)</f>
        <v>0</v>
      </c>
      <c r="K121" s="242"/>
      <c r="L121" s="243"/>
      <c r="M121" s="244" t="s">
        <v>1</v>
      </c>
      <c r="N121" s="245" t="s">
        <v>38</v>
      </c>
      <c r="O121" s="88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138</v>
      </c>
      <c r="AT121" s="228" t="s">
        <v>423</v>
      </c>
      <c r="AU121" s="228" t="s">
        <v>81</v>
      </c>
      <c r="AY121" s="14" t="s">
        <v>131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4" t="s">
        <v>81</v>
      </c>
      <c r="BK121" s="229">
        <f>ROUND(I121*H121,2)</f>
        <v>0</v>
      </c>
      <c r="BL121" s="14" t="s">
        <v>138</v>
      </c>
      <c r="BM121" s="228" t="s">
        <v>609</v>
      </c>
    </row>
    <row r="122" s="2" customFormat="1" ht="16.5" customHeight="1">
      <c r="A122" s="35"/>
      <c r="B122" s="36"/>
      <c r="C122" s="235" t="s">
        <v>130</v>
      </c>
      <c r="D122" s="235" t="s">
        <v>423</v>
      </c>
      <c r="E122" s="236" t="s">
        <v>610</v>
      </c>
      <c r="F122" s="237" t="s">
        <v>611</v>
      </c>
      <c r="G122" s="238" t="s">
        <v>205</v>
      </c>
      <c r="H122" s="239">
        <v>6</v>
      </c>
      <c r="I122" s="240"/>
      <c r="J122" s="241">
        <f>ROUND(I122*H122,2)</f>
        <v>0</v>
      </c>
      <c r="K122" s="242"/>
      <c r="L122" s="243"/>
      <c r="M122" s="244" t="s">
        <v>1</v>
      </c>
      <c r="N122" s="245" t="s">
        <v>38</v>
      </c>
      <c r="O122" s="88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138</v>
      </c>
      <c r="AT122" s="228" t="s">
        <v>423</v>
      </c>
      <c r="AU122" s="228" t="s">
        <v>81</v>
      </c>
      <c r="AY122" s="14" t="s">
        <v>131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4" t="s">
        <v>81</v>
      </c>
      <c r="BK122" s="229">
        <f>ROUND(I122*H122,2)</f>
        <v>0</v>
      </c>
      <c r="BL122" s="14" t="s">
        <v>138</v>
      </c>
      <c r="BM122" s="228" t="s">
        <v>612</v>
      </c>
    </row>
    <row r="123" s="2" customFormat="1" ht="24.15" customHeight="1">
      <c r="A123" s="35"/>
      <c r="B123" s="36"/>
      <c r="C123" s="235" t="s">
        <v>150</v>
      </c>
      <c r="D123" s="235" t="s">
        <v>423</v>
      </c>
      <c r="E123" s="236" t="s">
        <v>613</v>
      </c>
      <c r="F123" s="237" t="s">
        <v>614</v>
      </c>
      <c r="G123" s="238" t="s">
        <v>205</v>
      </c>
      <c r="H123" s="239">
        <v>1</v>
      </c>
      <c r="I123" s="240"/>
      <c r="J123" s="241">
        <f>ROUND(I123*H123,2)</f>
        <v>0</v>
      </c>
      <c r="K123" s="242"/>
      <c r="L123" s="243"/>
      <c r="M123" s="244" t="s">
        <v>1</v>
      </c>
      <c r="N123" s="245" t="s">
        <v>38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138</v>
      </c>
      <c r="AT123" s="228" t="s">
        <v>423</v>
      </c>
      <c r="AU123" s="228" t="s">
        <v>81</v>
      </c>
      <c r="AY123" s="14" t="s">
        <v>131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81</v>
      </c>
      <c r="BK123" s="229">
        <f>ROUND(I123*H123,2)</f>
        <v>0</v>
      </c>
      <c r="BL123" s="14" t="s">
        <v>138</v>
      </c>
      <c r="BM123" s="228" t="s">
        <v>615</v>
      </c>
    </row>
    <row r="124" s="2" customFormat="1" ht="16.5" customHeight="1">
      <c r="A124" s="35"/>
      <c r="B124" s="36"/>
      <c r="C124" s="235" t="s">
        <v>154</v>
      </c>
      <c r="D124" s="235" t="s">
        <v>423</v>
      </c>
      <c r="E124" s="236" t="s">
        <v>616</v>
      </c>
      <c r="F124" s="237" t="s">
        <v>617</v>
      </c>
      <c r="G124" s="238" t="s">
        <v>205</v>
      </c>
      <c r="H124" s="239">
        <v>1</v>
      </c>
      <c r="I124" s="240"/>
      <c r="J124" s="241">
        <f>ROUND(I124*H124,2)</f>
        <v>0</v>
      </c>
      <c r="K124" s="242"/>
      <c r="L124" s="243"/>
      <c r="M124" s="244" t="s">
        <v>1</v>
      </c>
      <c r="N124" s="245" t="s">
        <v>38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138</v>
      </c>
      <c r="AT124" s="228" t="s">
        <v>423</v>
      </c>
      <c r="AU124" s="228" t="s">
        <v>81</v>
      </c>
      <c r="AY124" s="14" t="s">
        <v>131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81</v>
      </c>
      <c r="BK124" s="229">
        <f>ROUND(I124*H124,2)</f>
        <v>0</v>
      </c>
      <c r="BL124" s="14" t="s">
        <v>138</v>
      </c>
      <c r="BM124" s="228" t="s">
        <v>618</v>
      </c>
    </row>
    <row r="125" s="2" customFormat="1" ht="16.5" customHeight="1">
      <c r="A125" s="35"/>
      <c r="B125" s="36"/>
      <c r="C125" s="235" t="s">
        <v>158</v>
      </c>
      <c r="D125" s="235" t="s">
        <v>423</v>
      </c>
      <c r="E125" s="236" t="s">
        <v>619</v>
      </c>
      <c r="F125" s="237" t="s">
        <v>620</v>
      </c>
      <c r="G125" s="238" t="s">
        <v>205</v>
      </c>
      <c r="H125" s="239">
        <v>1</v>
      </c>
      <c r="I125" s="240"/>
      <c r="J125" s="241">
        <f>ROUND(I125*H125,2)</f>
        <v>0</v>
      </c>
      <c r="K125" s="242"/>
      <c r="L125" s="243"/>
      <c r="M125" s="244" t="s">
        <v>1</v>
      </c>
      <c r="N125" s="245" t="s">
        <v>38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138</v>
      </c>
      <c r="AT125" s="228" t="s">
        <v>423</v>
      </c>
      <c r="AU125" s="228" t="s">
        <v>81</v>
      </c>
      <c r="AY125" s="14" t="s">
        <v>131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81</v>
      </c>
      <c r="BK125" s="229">
        <f>ROUND(I125*H125,2)</f>
        <v>0</v>
      </c>
      <c r="BL125" s="14" t="s">
        <v>138</v>
      </c>
      <c r="BM125" s="228" t="s">
        <v>621</v>
      </c>
    </row>
    <row r="126" s="2" customFormat="1" ht="16.5" customHeight="1">
      <c r="A126" s="35"/>
      <c r="B126" s="36"/>
      <c r="C126" s="235" t="s">
        <v>162</v>
      </c>
      <c r="D126" s="235" t="s">
        <v>423</v>
      </c>
      <c r="E126" s="236" t="s">
        <v>622</v>
      </c>
      <c r="F126" s="237" t="s">
        <v>623</v>
      </c>
      <c r="G126" s="238" t="s">
        <v>624</v>
      </c>
      <c r="H126" s="239">
        <v>10</v>
      </c>
      <c r="I126" s="240"/>
      <c r="J126" s="241">
        <f>ROUND(I126*H126,2)</f>
        <v>0</v>
      </c>
      <c r="K126" s="242"/>
      <c r="L126" s="243"/>
      <c r="M126" s="244" t="s">
        <v>1</v>
      </c>
      <c r="N126" s="245" t="s">
        <v>38</v>
      </c>
      <c r="O126" s="88"/>
      <c r="P126" s="226">
        <f>O126*H126</f>
        <v>0</v>
      </c>
      <c r="Q126" s="226">
        <v>0.001</v>
      </c>
      <c r="R126" s="226">
        <f>Q126*H126</f>
        <v>0.01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138</v>
      </c>
      <c r="AT126" s="228" t="s">
        <v>423</v>
      </c>
      <c r="AU126" s="228" t="s">
        <v>81</v>
      </c>
      <c r="AY126" s="14" t="s">
        <v>131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81</v>
      </c>
      <c r="BK126" s="229">
        <f>ROUND(I126*H126,2)</f>
        <v>0</v>
      </c>
      <c r="BL126" s="14" t="s">
        <v>138</v>
      </c>
      <c r="BM126" s="228" t="s">
        <v>625</v>
      </c>
    </row>
    <row r="127" s="2" customFormat="1" ht="16.5" customHeight="1">
      <c r="A127" s="35"/>
      <c r="B127" s="36"/>
      <c r="C127" s="216" t="s">
        <v>170</v>
      </c>
      <c r="D127" s="216" t="s">
        <v>134</v>
      </c>
      <c r="E127" s="217" t="s">
        <v>626</v>
      </c>
      <c r="F127" s="218" t="s">
        <v>627</v>
      </c>
      <c r="G127" s="219" t="s">
        <v>205</v>
      </c>
      <c r="H127" s="220">
        <v>1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38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138</v>
      </c>
      <c r="AT127" s="228" t="s">
        <v>134</v>
      </c>
      <c r="AU127" s="228" t="s">
        <v>81</v>
      </c>
      <c r="AY127" s="14" t="s">
        <v>131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81</v>
      </c>
      <c r="BK127" s="229">
        <f>ROUND(I127*H127,2)</f>
        <v>0</v>
      </c>
      <c r="BL127" s="14" t="s">
        <v>138</v>
      </c>
      <c r="BM127" s="228" t="s">
        <v>628</v>
      </c>
    </row>
    <row r="128" s="2" customFormat="1" ht="16.5" customHeight="1">
      <c r="A128" s="35"/>
      <c r="B128" s="36"/>
      <c r="C128" s="235" t="s">
        <v>166</v>
      </c>
      <c r="D128" s="235" t="s">
        <v>423</v>
      </c>
      <c r="E128" s="236" t="s">
        <v>629</v>
      </c>
      <c r="F128" s="237" t="s">
        <v>630</v>
      </c>
      <c r="G128" s="238" t="s">
        <v>205</v>
      </c>
      <c r="H128" s="239">
        <v>1</v>
      </c>
      <c r="I128" s="240"/>
      <c r="J128" s="241">
        <f>ROUND(I128*H128,2)</f>
        <v>0</v>
      </c>
      <c r="K128" s="242"/>
      <c r="L128" s="243"/>
      <c r="M128" s="244" t="s">
        <v>1</v>
      </c>
      <c r="N128" s="245" t="s">
        <v>38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138</v>
      </c>
      <c r="AT128" s="228" t="s">
        <v>423</v>
      </c>
      <c r="AU128" s="228" t="s">
        <v>81</v>
      </c>
      <c r="AY128" s="14" t="s">
        <v>131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81</v>
      </c>
      <c r="BK128" s="229">
        <f>ROUND(I128*H128,2)</f>
        <v>0</v>
      </c>
      <c r="BL128" s="14" t="s">
        <v>138</v>
      </c>
      <c r="BM128" s="228" t="s">
        <v>631</v>
      </c>
    </row>
    <row r="129" s="2" customFormat="1" ht="16.5" customHeight="1">
      <c r="A129" s="35"/>
      <c r="B129" s="36"/>
      <c r="C129" s="235" t="s">
        <v>174</v>
      </c>
      <c r="D129" s="235" t="s">
        <v>423</v>
      </c>
      <c r="E129" s="236" t="s">
        <v>632</v>
      </c>
      <c r="F129" s="237" t="s">
        <v>633</v>
      </c>
      <c r="G129" s="238" t="s">
        <v>205</v>
      </c>
      <c r="H129" s="239">
        <v>1</v>
      </c>
      <c r="I129" s="240"/>
      <c r="J129" s="241">
        <f>ROUND(I129*H129,2)</f>
        <v>0</v>
      </c>
      <c r="K129" s="242"/>
      <c r="L129" s="243"/>
      <c r="M129" s="244" t="s">
        <v>1</v>
      </c>
      <c r="N129" s="245" t="s">
        <v>38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138</v>
      </c>
      <c r="AT129" s="228" t="s">
        <v>423</v>
      </c>
      <c r="AU129" s="228" t="s">
        <v>81</v>
      </c>
      <c r="AY129" s="14" t="s">
        <v>131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81</v>
      </c>
      <c r="BK129" s="229">
        <f>ROUND(I129*H129,2)</f>
        <v>0</v>
      </c>
      <c r="BL129" s="14" t="s">
        <v>138</v>
      </c>
      <c r="BM129" s="228" t="s">
        <v>634</v>
      </c>
    </row>
    <row r="130" s="2" customFormat="1" ht="21.75" customHeight="1">
      <c r="A130" s="35"/>
      <c r="B130" s="36"/>
      <c r="C130" s="235" t="s">
        <v>178</v>
      </c>
      <c r="D130" s="235" t="s">
        <v>423</v>
      </c>
      <c r="E130" s="236" t="s">
        <v>635</v>
      </c>
      <c r="F130" s="237" t="s">
        <v>636</v>
      </c>
      <c r="G130" s="238" t="s">
        <v>624</v>
      </c>
      <c r="H130" s="239">
        <v>5</v>
      </c>
      <c r="I130" s="240"/>
      <c r="J130" s="241">
        <f>ROUND(I130*H130,2)</f>
        <v>0</v>
      </c>
      <c r="K130" s="242"/>
      <c r="L130" s="243"/>
      <c r="M130" s="244" t="s">
        <v>1</v>
      </c>
      <c r="N130" s="245" t="s">
        <v>38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138</v>
      </c>
      <c r="AT130" s="228" t="s">
        <v>423</v>
      </c>
      <c r="AU130" s="228" t="s">
        <v>81</v>
      </c>
      <c r="AY130" s="14" t="s">
        <v>131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81</v>
      </c>
      <c r="BK130" s="229">
        <f>ROUND(I130*H130,2)</f>
        <v>0</v>
      </c>
      <c r="BL130" s="14" t="s">
        <v>138</v>
      </c>
      <c r="BM130" s="228" t="s">
        <v>637</v>
      </c>
    </row>
    <row r="131" s="2" customFormat="1" ht="24.15" customHeight="1">
      <c r="A131" s="35"/>
      <c r="B131" s="36"/>
      <c r="C131" s="235" t="s">
        <v>182</v>
      </c>
      <c r="D131" s="235" t="s">
        <v>423</v>
      </c>
      <c r="E131" s="236" t="s">
        <v>638</v>
      </c>
      <c r="F131" s="237" t="s">
        <v>639</v>
      </c>
      <c r="G131" s="238" t="s">
        <v>205</v>
      </c>
      <c r="H131" s="239">
        <v>1</v>
      </c>
      <c r="I131" s="240"/>
      <c r="J131" s="241">
        <f>ROUND(I131*H131,2)</f>
        <v>0</v>
      </c>
      <c r="K131" s="242"/>
      <c r="L131" s="243"/>
      <c r="M131" s="244" t="s">
        <v>1</v>
      </c>
      <c r="N131" s="245" t="s">
        <v>38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138</v>
      </c>
      <c r="AT131" s="228" t="s">
        <v>423</v>
      </c>
      <c r="AU131" s="228" t="s">
        <v>81</v>
      </c>
      <c r="AY131" s="14" t="s">
        <v>131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138</v>
      </c>
      <c r="BM131" s="228" t="s">
        <v>640</v>
      </c>
    </row>
    <row r="132" s="2" customFormat="1" ht="24.15" customHeight="1">
      <c r="A132" s="35"/>
      <c r="B132" s="36"/>
      <c r="C132" s="235" t="s">
        <v>186</v>
      </c>
      <c r="D132" s="235" t="s">
        <v>423</v>
      </c>
      <c r="E132" s="236" t="s">
        <v>641</v>
      </c>
      <c r="F132" s="237" t="s">
        <v>642</v>
      </c>
      <c r="G132" s="238" t="s">
        <v>205</v>
      </c>
      <c r="H132" s="239">
        <v>1</v>
      </c>
      <c r="I132" s="240"/>
      <c r="J132" s="241">
        <f>ROUND(I132*H132,2)</f>
        <v>0</v>
      </c>
      <c r="K132" s="242"/>
      <c r="L132" s="243"/>
      <c r="M132" s="244" t="s">
        <v>1</v>
      </c>
      <c r="N132" s="245" t="s">
        <v>38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138</v>
      </c>
      <c r="AT132" s="228" t="s">
        <v>423</v>
      </c>
      <c r="AU132" s="228" t="s">
        <v>81</v>
      </c>
      <c r="AY132" s="14" t="s">
        <v>131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81</v>
      </c>
      <c r="BK132" s="229">
        <f>ROUND(I132*H132,2)</f>
        <v>0</v>
      </c>
      <c r="BL132" s="14" t="s">
        <v>138</v>
      </c>
      <c r="BM132" s="228" t="s">
        <v>643</v>
      </c>
    </row>
    <row r="133" s="2" customFormat="1" ht="24.15" customHeight="1">
      <c r="A133" s="35"/>
      <c r="B133" s="36"/>
      <c r="C133" s="235" t="s">
        <v>8</v>
      </c>
      <c r="D133" s="235" t="s">
        <v>423</v>
      </c>
      <c r="E133" s="236" t="s">
        <v>644</v>
      </c>
      <c r="F133" s="237" t="s">
        <v>645</v>
      </c>
      <c r="G133" s="238" t="s">
        <v>205</v>
      </c>
      <c r="H133" s="239">
        <v>2</v>
      </c>
      <c r="I133" s="240"/>
      <c r="J133" s="241">
        <f>ROUND(I133*H133,2)</f>
        <v>0</v>
      </c>
      <c r="K133" s="242"/>
      <c r="L133" s="243"/>
      <c r="M133" s="244" t="s">
        <v>1</v>
      </c>
      <c r="N133" s="245" t="s">
        <v>38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138</v>
      </c>
      <c r="AT133" s="228" t="s">
        <v>423</v>
      </c>
      <c r="AU133" s="228" t="s">
        <v>81</v>
      </c>
      <c r="AY133" s="14" t="s">
        <v>131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138</v>
      </c>
      <c r="BM133" s="228" t="s">
        <v>646</v>
      </c>
    </row>
    <row r="134" s="2" customFormat="1" ht="24.15" customHeight="1">
      <c r="A134" s="35"/>
      <c r="B134" s="36"/>
      <c r="C134" s="235" t="s">
        <v>190</v>
      </c>
      <c r="D134" s="235" t="s">
        <v>423</v>
      </c>
      <c r="E134" s="236" t="s">
        <v>647</v>
      </c>
      <c r="F134" s="237" t="s">
        <v>648</v>
      </c>
      <c r="G134" s="238" t="s">
        <v>205</v>
      </c>
      <c r="H134" s="239">
        <v>2</v>
      </c>
      <c r="I134" s="240"/>
      <c r="J134" s="241">
        <f>ROUND(I134*H134,2)</f>
        <v>0</v>
      </c>
      <c r="K134" s="242"/>
      <c r="L134" s="243"/>
      <c r="M134" s="244" t="s">
        <v>1</v>
      </c>
      <c r="N134" s="245" t="s">
        <v>38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138</v>
      </c>
      <c r="AT134" s="228" t="s">
        <v>423</v>
      </c>
      <c r="AU134" s="228" t="s">
        <v>81</v>
      </c>
      <c r="AY134" s="14" t="s">
        <v>131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81</v>
      </c>
      <c r="BK134" s="229">
        <f>ROUND(I134*H134,2)</f>
        <v>0</v>
      </c>
      <c r="BL134" s="14" t="s">
        <v>138</v>
      </c>
      <c r="BM134" s="228" t="s">
        <v>649</v>
      </c>
    </row>
    <row r="135" s="2" customFormat="1" ht="24.15" customHeight="1">
      <c r="A135" s="35"/>
      <c r="B135" s="36"/>
      <c r="C135" s="235" t="s">
        <v>194</v>
      </c>
      <c r="D135" s="235" t="s">
        <v>423</v>
      </c>
      <c r="E135" s="236" t="s">
        <v>650</v>
      </c>
      <c r="F135" s="237" t="s">
        <v>651</v>
      </c>
      <c r="G135" s="238" t="s">
        <v>205</v>
      </c>
      <c r="H135" s="239">
        <v>12</v>
      </c>
      <c r="I135" s="240"/>
      <c r="J135" s="241">
        <f>ROUND(I135*H135,2)</f>
        <v>0</v>
      </c>
      <c r="K135" s="242"/>
      <c r="L135" s="243"/>
      <c r="M135" s="244" t="s">
        <v>1</v>
      </c>
      <c r="N135" s="245" t="s">
        <v>38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138</v>
      </c>
      <c r="AT135" s="228" t="s">
        <v>423</v>
      </c>
      <c r="AU135" s="228" t="s">
        <v>81</v>
      </c>
      <c r="AY135" s="14" t="s">
        <v>131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81</v>
      </c>
      <c r="BK135" s="229">
        <f>ROUND(I135*H135,2)</f>
        <v>0</v>
      </c>
      <c r="BL135" s="14" t="s">
        <v>138</v>
      </c>
      <c r="BM135" s="228" t="s">
        <v>652</v>
      </c>
    </row>
    <row r="136" s="2" customFormat="1" ht="37.8" customHeight="1">
      <c r="A136" s="35"/>
      <c r="B136" s="36"/>
      <c r="C136" s="235" t="s">
        <v>279</v>
      </c>
      <c r="D136" s="235" t="s">
        <v>423</v>
      </c>
      <c r="E136" s="236" t="s">
        <v>653</v>
      </c>
      <c r="F136" s="237" t="s">
        <v>654</v>
      </c>
      <c r="G136" s="238" t="s">
        <v>205</v>
      </c>
      <c r="H136" s="239">
        <v>12</v>
      </c>
      <c r="I136" s="240"/>
      <c r="J136" s="241">
        <f>ROUND(I136*H136,2)</f>
        <v>0</v>
      </c>
      <c r="K136" s="242"/>
      <c r="L136" s="243"/>
      <c r="M136" s="244" t="s">
        <v>1</v>
      </c>
      <c r="N136" s="245" t="s">
        <v>38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138</v>
      </c>
      <c r="AT136" s="228" t="s">
        <v>423</v>
      </c>
      <c r="AU136" s="228" t="s">
        <v>81</v>
      </c>
      <c r="AY136" s="14" t="s">
        <v>131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81</v>
      </c>
      <c r="BK136" s="229">
        <f>ROUND(I136*H136,2)</f>
        <v>0</v>
      </c>
      <c r="BL136" s="14" t="s">
        <v>138</v>
      </c>
      <c r="BM136" s="228" t="s">
        <v>655</v>
      </c>
    </row>
    <row r="137" s="2" customFormat="1" ht="33" customHeight="1">
      <c r="A137" s="35"/>
      <c r="B137" s="36"/>
      <c r="C137" s="235" t="s">
        <v>283</v>
      </c>
      <c r="D137" s="235" t="s">
        <v>423</v>
      </c>
      <c r="E137" s="236" t="s">
        <v>656</v>
      </c>
      <c r="F137" s="237" t="s">
        <v>657</v>
      </c>
      <c r="G137" s="238" t="s">
        <v>205</v>
      </c>
      <c r="H137" s="239">
        <v>12</v>
      </c>
      <c r="I137" s="240"/>
      <c r="J137" s="241">
        <f>ROUND(I137*H137,2)</f>
        <v>0</v>
      </c>
      <c r="K137" s="242"/>
      <c r="L137" s="243"/>
      <c r="M137" s="244" t="s">
        <v>1</v>
      </c>
      <c r="N137" s="245" t="s">
        <v>38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138</v>
      </c>
      <c r="AT137" s="228" t="s">
        <v>423</v>
      </c>
      <c r="AU137" s="228" t="s">
        <v>81</v>
      </c>
      <c r="AY137" s="14" t="s">
        <v>131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81</v>
      </c>
      <c r="BK137" s="229">
        <f>ROUND(I137*H137,2)</f>
        <v>0</v>
      </c>
      <c r="BL137" s="14" t="s">
        <v>138</v>
      </c>
      <c r="BM137" s="228" t="s">
        <v>658</v>
      </c>
    </row>
    <row r="138" s="2" customFormat="1" ht="24.15" customHeight="1">
      <c r="A138" s="35"/>
      <c r="B138" s="36"/>
      <c r="C138" s="235" t="s">
        <v>287</v>
      </c>
      <c r="D138" s="235" t="s">
        <v>423</v>
      </c>
      <c r="E138" s="236" t="s">
        <v>659</v>
      </c>
      <c r="F138" s="237" t="s">
        <v>660</v>
      </c>
      <c r="G138" s="238" t="s">
        <v>205</v>
      </c>
      <c r="H138" s="239">
        <v>12</v>
      </c>
      <c r="I138" s="240"/>
      <c r="J138" s="241">
        <f>ROUND(I138*H138,2)</f>
        <v>0</v>
      </c>
      <c r="K138" s="242"/>
      <c r="L138" s="243"/>
      <c r="M138" s="244" t="s">
        <v>1</v>
      </c>
      <c r="N138" s="245" t="s">
        <v>38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138</v>
      </c>
      <c r="AT138" s="228" t="s">
        <v>423</v>
      </c>
      <c r="AU138" s="228" t="s">
        <v>81</v>
      </c>
      <c r="AY138" s="14" t="s">
        <v>131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81</v>
      </c>
      <c r="BK138" s="229">
        <f>ROUND(I138*H138,2)</f>
        <v>0</v>
      </c>
      <c r="BL138" s="14" t="s">
        <v>138</v>
      </c>
      <c r="BM138" s="228" t="s">
        <v>661</v>
      </c>
    </row>
    <row r="139" s="2" customFormat="1" ht="37.8" customHeight="1">
      <c r="A139" s="35"/>
      <c r="B139" s="36"/>
      <c r="C139" s="235" t="s">
        <v>7</v>
      </c>
      <c r="D139" s="235" t="s">
        <v>423</v>
      </c>
      <c r="E139" s="236" t="s">
        <v>662</v>
      </c>
      <c r="F139" s="237" t="s">
        <v>663</v>
      </c>
      <c r="G139" s="238" t="s">
        <v>205</v>
      </c>
      <c r="H139" s="239">
        <v>1</v>
      </c>
      <c r="I139" s="240"/>
      <c r="J139" s="241">
        <f>ROUND(I139*H139,2)</f>
        <v>0</v>
      </c>
      <c r="K139" s="242"/>
      <c r="L139" s="243"/>
      <c r="M139" s="244" t="s">
        <v>1</v>
      </c>
      <c r="N139" s="245" t="s">
        <v>38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138</v>
      </c>
      <c r="AT139" s="228" t="s">
        <v>423</v>
      </c>
      <c r="AU139" s="228" t="s">
        <v>81</v>
      </c>
      <c r="AY139" s="14" t="s">
        <v>131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81</v>
      </c>
      <c r="BK139" s="229">
        <f>ROUND(I139*H139,2)</f>
        <v>0</v>
      </c>
      <c r="BL139" s="14" t="s">
        <v>138</v>
      </c>
      <c r="BM139" s="228" t="s">
        <v>664</v>
      </c>
    </row>
    <row r="140" s="2" customFormat="1" ht="33" customHeight="1">
      <c r="A140" s="35"/>
      <c r="B140" s="36"/>
      <c r="C140" s="235" t="s">
        <v>294</v>
      </c>
      <c r="D140" s="235" t="s">
        <v>423</v>
      </c>
      <c r="E140" s="236" t="s">
        <v>665</v>
      </c>
      <c r="F140" s="237" t="s">
        <v>666</v>
      </c>
      <c r="G140" s="238" t="s">
        <v>205</v>
      </c>
      <c r="H140" s="239">
        <v>1</v>
      </c>
      <c r="I140" s="240"/>
      <c r="J140" s="241">
        <f>ROUND(I140*H140,2)</f>
        <v>0</v>
      </c>
      <c r="K140" s="242"/>
      <c r="L140" s="243"/>
      <c r="M140" s="244" t="s">
        <v>1</v>
      </c>
      <c r="N140" s="245" t="s">
        <v>38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138</v>
      </c>
      <c r="AT140" s="228" t="s">
        <v>423</v>
      </c>
      <c r="AU140" s="228" t="s">
        <v>81</v>
      </c>
      <c r="AY140" s="14" t="s">
        <v>131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81</v>
      </c>
      <c r="BK140" s="229">
        <f>ROUND(I140*H140,2)</f>
        <v>0</v>
      </c>
      <c r="BL140" s="14" t="s">
        <v>138</v>
      </c>
      <c r="BM140" s="228" t="s">
        <v>667</v>
      </c>
    </row>
    <row r="141" s="2" customFormat="1" ht="33" customHeight="1">
      <c r="A141" s="35"/>
      <c r="B141" s="36"/>
      <c r="C141" s="235" t="s">
        <v>298</v>
      </c>
      <c r="D141" s="235" t="s">
        <v>423</v>
      </c>
      <c r="E141" s="236" t="s">
        <v>668</v>
      </c>
      <c r="F141" s="237" t="s">
        <v>669</v>
      </c>
      <c r="G141" s="238" t="s">
        <v>205</v>
      </c>
      <c r="H141" s="239">
        <v>12</v>
      </c>
      <c r="I141" s="240"/>
      <c r="J141" s="241">
        <f>ROUND(I141*H141,2)</f>
        <v>0</v>
      </c>
      <c r="K141" s="242"/>
      <c r="L141" s="243"/>
      <c r="M141" s="244" t="s">
        <v>1</v>
      </c>
      <c r="N141" s="245" t="s">
        <v>38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138</v>
      </c>
      <c r="AT141" s="228" t="s">
        <v>423</v>
      </c>
      <c r="AU141" s="228" t="s">
        <v>81</v>
      </c>
      <c r="AY141" s="14" t="s">
        <v>131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81</v>
      </c>
      <c r="BK141" s="229">
        <f>ROUND(I141*H141,2)</f>
        <v>0</v>
      </c>
      <c r="BL141" s="14" t="s">
        <v>138</v>
      </c>
      <c r="BM141" s="228" t="s">
        <v>670</v>
      </c>
    </row>
    <row r="142" s="2" customFormat="1" ht="33" customHeight="1">
      <c r="A142" s="35"/>
      <c r="B142" s="36"/>
      <c r="C142" s="235" t="s">
        <v>302</v>
      </c>
      <c r="D142" s="235" t="s">
        <v>423</v>
      </c>
      <c r="E142" s="236" t="s">
        <v>671</v>
      </c>
      <c r="F142" s="237" t="s">
        <v>672</v>
      </c>
      <c r="G142" s="238" t="s">
        <v>205</v>
      </c>
      <c r="H142" s="239">
        <v>1</v>
      </c>
      <c r="I142" s="240"/>
      <c r="J142" s="241">
        <f>ROUND(I142*H142,2)</f>
        <v>0</v>
      </c>
      <c r="K142" s="242"/>
      <c r="L142" s="243"/>
      <c r="M142" s="244" t="s">
        <v>1</v>
      </c>
      <c r="N142" s="245" t="s">
        <v>38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138</v>
      </c>
      <c r="AT142" s="228" t="s">
        <v>423</v>
      </c>
      <c r="AU142" s="228" t="s">
        <v>81</v>
      </c>
      <c r="AY142" s="14" t="s">
        <v>131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81</v>
      </c>
      <c r="BK142" s="229">
        <f>ROUND(I142*H142,2)</f>
        <v>0</v>
      </c>
      <c r="BL142" s="14" t="s">
        <v>138</v>
      </c>
      <c r="BM142" s="228" t="s">
        <v>673</v>
      </c>
    </row>
    <row r="143" s="2" customFormat="1" ht="37.8" customHeight="1">
      <c r="A143" s="35"/>
      <c r="B143" s="36"/>
      <c r="C143" s="235" t="s">
        <v>202</v>
      </c>
      <c r="D143" s="235" t="s">
        <v>423</v>
      </c>
      <c r="E143" s="236" t="s">
        <v>674</v>
      </c>
      <c r="F143" s="237" t="s">
        <v>675</v>
      </c>
      <c r="G143" s="238" t="s">
        <v>205</v>
      </c>
      <c r="H143" s="239">
        <v>1</v>
      </c>
      <c r="I143" s="240"/>
      <c r="J143" s="241">
        <f>ROUND(I143*H143,2)</f>
        <v>0</v>
      </c>
      <c r="K143" s="242"/>
      <c r="L143" s="243"/>
      <c r="M143" s="244" t="s">
        <v>1</v>
      </c>
      <c r="N143" s="245" t="s">
        <v>38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138</v>
      </c>
      <c r="AT143" s="228" t="s">
        <v>423</v>
      </c>
      <c r="AU143" s="228" t="s">
        <v>81</v>
      </c>
      <c r="AY143" s="14" t="s">
        <v>131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81</v>
      </c>
      <c r="BK143" s="229">
        <f>ROUND(I143*H143,2)</f>
        <v>0</v>
      </c>
      <c r="BL143" s="14" t="s">
        <v>138</v>
      </c>
      <c r="BM143" s="228" t="s">
        <v>676</v>
      </c>
    </row>
    <row r="144" s="2" customFormat="1" ht="24.15" customHeight="1">
      <c r="A144" s="35"/>
      <c r="B144" s="36"/>
      <c r="C144" s="235" t="s">
        <v>207</v>
      </c>
      <c r="D144" s="235" t="s">
        <v>423</v>
      </c>
      <c r="E144" s="236" t="s">
        <v>677</v>
      </c>
      <c r="F144" s="237" t="s">
        <v>678</v>
      </c>
      <c r="G144" s="238" t="s">
        <v>205</v>
      </c>
      <c r="H144" s="239">
        <v>2</v>
      </c>
      <c r="I144" s="240"/>
      <c r="J144" s="241">
        <f>ROUND(I144*H144,2)</f>
        <v>0</v>
      </c>
      <c r="K144" s="242"/>
      <c r="L144" s="243"/>
      <c r="M144" s="244" t="s">
        <v>1</v>
      </c>
      <c r="N144" s="245" t="s">
        <v>38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138</v>
      </c>
      <c r="AT144" s="228" t="s">
        <v>423</v>
      </c>
      <c r="AU144" s="228" t="s">
        <v>81</v>
      </c>
      <c r="AY144" s="14" t="s">
        <v>131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81</v>
      </c>
      <c r="BK144" s="229">
        <f>ROUND(I144*H144,2)</f>
        <v>0</v>
      </c>
      <c r="BL144" s="14" t="s">
        <v>138</v>
      </c>
      <c r="BM144" s="228" t="s">
        <v>679</v>
      </c>
    </row>
    <row r="145" s="2" customFormat="1" ht="21.75" customHeight="1">
      <c r="A145" s="35"/>
      <c r="B145" s="36"/>
      <c r="C145" s="235" t="s">
        <v>211</v>
      </c>
      <c r="D145" s="235" t="s">
        <v>423</v>
      </c>
      <c r="E145" s="236" t="s">
        <v>680</v>
      </c>
      <c r="F145" s="237" t="s">
        <v>681</v>
      </c>
      <c r="G145" s="238" t="s">
        <v>205</v>
      </c>
      <c r="H145" s="239">
        <v>6</v>
      </c>
      <c r="I145" s="240"/>
      <c r="J145" s="241">
        <f>ROUND(I145*H145,2)</f>
        <v>0</v>
      </c>
      <c r="K145" s="242"/>
      <c r="L145" s="243"/>
      <c r="M145" s="244" t="s">
        <v>1</v>
      </c>
      <c r="N145" s="245" t="s">
        <v>38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138</v>
      </c>
      <c r="AT145" s="228" t="s">
        <v>423</v>
      </c>
      <c r="AU145" s="228" t="s">
        <v>81</v>
      </c>
      <c r="AY145" s="14" t="s">
        <v>131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81</v>
      </c>
      <c r="BK145" s="229">
        <f>ROUND(I145*H145,2)</f>
        <v>0</v>
      </c>
      <c r="BL145" s="14" t="s">
        <v>138</v>
      </c>
      <c r="BM145" s="228" t="s">
        <v>682</v>
      </c>
    </row>
    <row r="146" s="2" customFormat="1" ht="24.15" customHeight="1">
      <c r="A146" s="35"/>
      <c r="B146" s="36"/>
      <c r="C146" s="235" t="s">
        <v>306</v>
      </c>
      <c r="D146" s="235" t="s">
        <v>423</v>
      </c>
      <c r="E146" s="236" t="s">
        <v>683</v>
      </c>
      <c r="F146" s="237" t="s">
        <v>684</v>
      </c>
      <c r="G146" s="238" t="s">
        <v>205</v>
      </c>
      <c r="H146" s="239">
        <v>24</v>
      </c>
      <c r="I146" s="240"/>
      <c r="J146" s="241">
        <f>ROUND(I146*H146,2)</f>
        <v>0</v>
      </c>
      <c r="K146" s="242"/>
      <c r="L146" s="243"/>
      <c r="M146" s="244" t="s">
        <v>1</v>
      </c>
      <c r="N146" s="245" t="s">
        <v>38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138</v>
      </c>
      <c r="AT146" s="228" t="s">
        <v>423</v>
      </c>
      <c r="AU146" s="228" t="s">
        <v>81</v>
      </c>
      <c r="AY146" s="14" t="s">
        <v>131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81</v>
      </c>
      <c r="BK146" s="229">
        <f>ROUND(I146*H146,2)</f>
        <v>0</v>
      </c>
      <c r="BL146" s="14" t="s">
        <v>138</v>
      </c>
      <c r="BM146" s="228" t="s">
        <v>685</v>
      </c>
    </row>
    <row r="147" s="2" customFormat="1" ht="24.15" customHeight="1">
      <c r="A147" s="35"/>
      <c r="B147" s="36"/>
      <c r="C147" s="216" t="s">
        <v>310</v>
      </c>
      <c r="D147" s="216" t="s">
        <v>134</v>
      </c>
      <c r="E147" s="217" t="s">
        <v>224</v>
      </c>
      <c r="F147" s="218" t="s">
        <v>686</v>
      </c>
      <c r="G147" s="219" t="s">
        <v>226</v>
      </c>
      <c r="H147" s="220">
        <v>160</v>
      </c>
      <c r="I147" s="221"/>
      <c r="J147" s="222">
        <f>ROUND(I147*H147,2)</f>
        <v>0</v>
      </c>
      <c r="K147" s="223"/>
      <c r="L147" s="41"/>
      <c r="M147" s="230" t="s">
        <v>1</v>
      </c>
      <c r="N147" s="231" t="s">
        <v>38</v>
      </c>
      <c r="O147" s="232"/>
      <c r="P147" s="233">
        <f>O147*H147</f>
        <v>0</v>
      </c>
      <c r="Q147" s="233">
        <v>0</v>
      </c>
      <c r="R147" s="233">
        <f>Q147*H147</f>
        <v>0</v>
      </c>
      <c r="S147" s="233">
        <v>0</v>
      </c>
      <c r="T147" s="23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138</v>
      </c>
      <c r="AT147" s="228" t="s">
        <v>134</v>
      </c>
      <c r="AU147" s="228" t="s">
        <v>81</v>
      </c>
      <c r="AY147" s="14" t="s">
        <v>131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81</v>
      </c>
      <c r="BK147" s="229">
        <f>ROUND(I147*H147,2)</f>
        <v>0</v>
      </c>
      <c r="BL147" s="14" t="s">
        <v>138</v>
      </c>
      <c r="BM147" s="228" t="s">
        <v>687</v>
      </c>
    </row>
    <row r="148" s="2" customFormat="1" ht="6.96" customHeight="1">
      <c r="A148" s="35"/>
      <c r="B148" s="63"/>
      <c r="C148" s="64"/>
      <c r="D148" s="64"/>
      <c r="E148" s="64"/>
      <c r="F148" s="64"/>
      <c r="G148" s="64"/>
      <c r="H148" s="64"/>
      <c r="I148" s="64"/>
      <c r="J148" s="64"/>
      <c r="K148" s="64"/>
      <c r="L148" s="41"/>
      <c r="M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</sheetData>
  <sheetProtection sheet="1" autoFilter="0" formatColumns="0" formatRows="0" objects="1" scenarios="1" spinCount="100000" saltValue="xZhSGlLhge/HtMBGpNhXy3c5U40FwymR4OKzVHBALBJMCNlHyrCiPYeWOAmCxjnF9b0oPM+7ru0MDfUyLTHGtA==" hashValue="DVSLtm+4eEWJOB8biVUoevwQAqRj2ye1apu7f/hsqhZJ9w8wxWxFmIpvwte2CMlTJ5WALowNFxm9Gf1VsJQaCQ==" algorithmName="SHA-512" password="CC35"/>
  <autoFilter ref="C116:K14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 xml:space="preserve"> Údržba, opravy a odstraňování závad u SSZT 2024 - 2026 Udržba kolejových brzd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688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18. 12. 2023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21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21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21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ROUND((SUM(BE116:BE118)),  2)</f>
        <v>0</v>
      </c>
      <c r="G33" s="35"/>
      <c r="H33" s="35"/>
      <c r="I33" s="152">
        <v>0.20999999999999999</v>
      </c>
      <c r="J33" s="151">
        <f>ROUND(((SUM(BE116:BE118))*I33),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ROUND((SUM(BF116:BF118)),  2)</f>
        <v>0</v>
      </c>
      <c r="G34" s="35"/>
      <c r="H34" s="35"/>
      <c r="I34" s="152">
        <v>0.14999999999999999</v>
      </c>
      <c r="J34" s="151">
        <f>ROUND(((SUM(BF116:BF118))*I34),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ROUND((SUM(BG116:BG118)),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ROUND((SUM(BH116:BH118)),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ROUND((SUM(BI116:BI118)),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 xml:space="preserve"> Údržba, opravy a odstraňování závad u SSZT 2024 - 2026 Udržba kolejových brzd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PS04 - Opravy systému řízení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18. 12. 2023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109</v>
      </c>
      <c r="D94" s="173"/>
      <c r="E94" s="173"/>
      <c r="F94" s="173"/>
      <c r="G94" s="173"/>
      <c r="H94" s="173"/>
      <c r="I94" s="173"/>
      <c r="J94" s="174" t="s">
        <v>110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111</v>
      </c>
      <c r="D96" s="37"/>
      <c r="E96" s="37"/>
      <c r="F96" s="37"/>
      <c r="G96" s="37"/>
      <c r="H96" s="37"/>
      <c r="I96" s="37"/>
      <c r="J96" s="107">
        <f>J116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20" t="s">
        <v>115</v>
      </c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9" t="s">
        <v>16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6.25" customHeight="1">
      <c r="A106" s="35"/>
      <c r="B106" s="36"/>
      <c r="C106" s="37"/>
      <c r="D106" s="37"/>
      <c r="E106" s="171" t="str">
        <f>E7</f>
        <v xml:space="preserve"> Údržba, opravy a odstraňování závad u SSZT 2024 - 2026 Udržba kolejových brzd</v>
      </c>
      <c r="F106" s="29"/>
      <c r="G106" s="29"/>
      <c r="H106" s="29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106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E9</f>
        <v>PS04 - Opravy systému řízení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20</v>
      </c>
      <c r="D110" s="37"/>
      <c r="E110" s="37"/>
      <c r="F110" s="24" t="str">
        <f>F12</f>
        <v xml:space="preserve"> </v>
      </c>
      <c r="G110" s="37"/>
      <c r="H110" s="37"/>
      <c r="I110" s="29" t="s">
        <v>22</v>
      </c>
      <c r="J110" s="76" t="str">
        <f>IF(J12="","",J12)</f>
        <v>18. 12. 2023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24</v>
      </c>
      <c r="D112" s="37"/>
      <c r="E112" s="37"/>
      <c r="F112" s="24" t="str">
        <f>E15</f>
        <v xml:space="preserve"> </v>
      </c>
      <c r="G112" s="37"/>
      <c r="H112" s="37"/>
      <c r="I112" s="29" t="s">
        <v>29</v>
      </c>
      <c r="J112" s="33" t="str">
        <f>E21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27</v>
      </c>
      <c r="D113" s="37"/>
      <c r="E113" s="37"/>
      <c r="F113" s="24" t="str">
        <f>IF(E18="","",E18)</f>
        <v>Vyplň údaj</v>
      </c>
      <c r="G113" s="37"/>
      <c r="H113" s="37"/>
      <c r="I113" s="29" t="s">
        <v>31</v>
      </c>
      <c r="J113" s="33" t="str">
        <f>E24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1" customFormat="1" ht="29.28" customHeight="1">
      <c r="A115" s="188"/>
      <c r="B115" s="189"/>
      <c r="C115" s="190" t="s">
        <v>116</v>
      </c>
      <c r="D115" s="191" t="s">
        <v>58</v>
      </c>
      <c r="E115" s="191" t="s">
        <v>54</v>
      </c>
      <c r="F115" s="191" t="s">
        <v>55</v>
      </c>
      <c r="G115" s="191" t="s">
        <v>117</v>
      </c>
      <c r="H115" s="191" t="s">
        <v>118</v>
      </c>
      <c r="I115" s="191" t="s">
        <v>119</v>
      </c>
      <c r="J115" s="192" t="s">
        <v>110</v>
      </c>
      <c r="K115" s="193" t="s">
        <v>120</v>
      </c>
      <c r="L115" s="194"/>
      <c r="M115" s="97" t="s">
        <v>1</v>
      </c>
      <c r="N115" s="98" t="s">
        <v>37</v>
      </c>
      <c r="O115" s="98" t="s">
        <v>121</v>
      </c>
      <c r="P115" s="98" t="s">
        <v>122</v>
      </c>
      <c r="Q115" s="98" t="s">
        <v>123</v>
      </c>
      <c r="R115" s="98" t="s">
        <v>124</v>
      </c>
      <c r="S115" s="98" t="s">
        <v>125</v>
      </c>
      <c r="T115" s="99" t="s">
        <v>126</v>
      </c>
      <c r="U115" s="188"/>
      <c r="V115" s="188"/>
      <c r="W115" s="188"/>
      <c r="X115" s="188"/>
      <c r="Y115" s="188"/>
      <c r="Z115" s="188"/>
      <c r="AA115" s="188"/>
      <c r="AB115" s="188"/>
      <c r="AC115" s="188"/>
      <c r="AD115" s="188"/>
      <c r="AE115" s="188"/>
    </row>
    <row r="116" s="2" customFormat="1" ht="22.8" customHeight="1">
      <c r="A116" s="35"/>
      <c r="B116" s="36"/>
      <c r="C116" s="104" t="s">
        <v>127</v>
      </c>
      <c r="D116" s="37"/>
      <c r="E116" s="37"/>
      <c r="F116" s="37"/>
      <c r="G116" s="37"/>
      <c r="H116" s="37"/>
      <c r="I116" s="37"/>
      <c r="J116" s="195">
        <f>BK116</f>
        <v>0</v>
      </c>
      <c r="K116" s="37"/>
      <c r="L116" s="41"/>
      <c r="M116" s="100"/>
      <c r="N116" s="196"/>
      <c r="O116" s="101"/>
      <c r="P116" s="197">
        <f>SUM(P117:P118)</f>
        <v>0</v>
      </c>
      <c r="Q116" s="101"/>
      <c r="R116" s="197">
        <f>SUM(R117:R118)</f>
        <v>0</v>
      </c>
      <c r="S116" s="101"/>
      <c r="T116" s="198">
        <f>SUM(T117:T118)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72</v>
      </c>
      <c r="AU116" s="14" t="s">
        <v>112</v>
      </c>
      <c r="BK116" s="199">
        <f>SUM(BK117:BK118)</f>
        <v>0</v>
      </c>
    </row>
    <row r="117" s="2" customFormat="1" ht="21.75" customHeight="1">
      <c r="A117" s="35"/>
      <c r="B117" s="36"/>
      <c r="C117" s="235" t="s">
        <v>81</v>
      </c>
      <c r="D117" s="235" t="s">
        <v>423</v>
      </c>
      <c r="E117" s="236" t="s">
        <v>689</v>
      </c>
      <c r="F117" s="237" t="s">
        <v>690</v>
      </c>
      <c r="G117" s="238" t="s">
        <v>205</v>
      </c>
      <c r="H117" s="239">
        <v>1</v>
      </c>
      <c r="I117" s="240"/>
      <c r="J117" s="241">
        <f>ROUND(I117*H117,2)</f>
        <v>0</v>
      </c>
      <c r="K117" s="242"/>
      <c r="L117" s="243"/>
      <c r="M117" s="244" t="s">
        <v>1</v>
      </c>
      <c r="N117" s="245" t="s">
        <v>38</v>
      </c>
      <c r="O117" s="88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28" t="s">
        <v>162</v>
      </c>
      <c r="AT117" s="228" t="s">
        <v>423</v>
      </c>
      <c r="AU117" s="228" t="s">
        <v>73</v>
      </c>
      <c r="AY117" s="14" t="s">
        <v>131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14" t="s">
        <v>81</v>
      </c>
      <c r="BK117" s="229">
        <f>ROUND(I117*H117,2)</f>
        <v>0</v>
      </c>
      <c r="BL117" s="14" t="s">
        <v>130</v>
      </c>
      <c r="BM117" s="228" t="s">
        <v>691</v>
      </c>
    </row>
    <row r="118" s="2" customFormat="1" ht="24.15" customHeight="1">
      <c r="A118" s="35"/>
      <c r="B118" s="36"/>
      <c r="C118" s="216" t="s">
        <v>83</v>
      </c>
      <c r="D118" s="216" t="s">
        <v>134</v>
      </c>
      <c r="E118" s="217" t="s">
        <v>692</v>
      </c>
      <c r="F118" s="218" t="s">
        <v>693</v>
      </c>
      <c r="G118" s="219" t="s">
        <v>226</v>
      </c>
      <c r="H118" s="220">
        <v>30</v>
      </c>
      <c r="I118" s="221"/>
      <c r="J118" s="222">
        <f>ROUND(I118*H118,2)</f>
        <v>0</v>
      </c>
      <c r="K118" s="223"/>
      <c r="L118" s="41"/>
      <c r="M118" s="230" t="s">
        <v>1</v>
      </c>
      <c r="N118" s="231" t="s">
        <v>38</v>
      </c>
      <c r="O118" s="232"/>
      <c r="P118" s="233">
        <f>O118*H118</f>
        <v>0</v>
      </c>
      <c r="Q118" s="233">
        <v>0</v>
      </c>
      <c r="R118" s="233">
        <f>Q118*H118</f>
        <v>0</v>
      </c>
      <c r="S118" s="233">
        <v>0</v>
      </c>
      <c r="T118" s="23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28" t="s">
        <v>130</v>
      </c>
      <c r="AT118" s="228" t="s">
        <v>134</v>
      </c>
      <c r="AU118" s="228" t="s">
        <v>73</v>
      </c>
      <c r="AY118" s="14" t="s">
        <v>131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14" t="s">
        <v>81</v>
      </c>
      <c r="BK118" s="229">
        <f>ROUND(I118*H118,2)</f>
        <v>0</v>
      </c>
      <c r="BL118" s="14" t="s">
        <v>130</v>
      </c>
      <c r="BM118" s="228" t="s">
        <v>694</v>
      </c>
    </row>
    <row r="119" s="2" customFormat="1" ht="6.96" customHeight="1">
      <c r="A119" s="35"/>
      <c r="B119" s="63"/>
      <c r="C119" s="64"/>
      <c r="D119" s="64"/>
      <c r="E119" s="64"/>
      <c r="F119" s="64"/>
      <c r="G119" s="64"/>
      <c r="H119" s="64"/>
      <c r="I119" s="64"/>
      <c r="J119" s="64"/>
      <c r="K119" s="64"/>
      <c r="L119" s="41"/>
      <c r="M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</sheetData>
  <sheetProtection sheet="1" autoFilter="0" formatColumns="0" formatRows="0" objects="1" scenarios="1" spinCount="100000" saltValue="wGl0/X/5EHZkBNZP66a4UYIXRgl2UOMEvbX4iMRUgokdF3tQjLRJdJdYVtln4tzfadgpGOQL0Kn4/Mx0YPt92g==" hashValue="HsshiqkiHcRi0CQD1DQSoUQ0o+tuwBNAPCawlOUQXoT/goIY7/lMqsh3dYF/jl5MbJD9rwrDdQYspPNsWUVPZw==" algorithmName="SHA-512" password="CC35"/>
  <autoFilter ref="C115:K118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 xml:space="preserve"> Údržba, opravy a odstraňování závad u SSZT 2024 - 2026 Udržba kolejových brzd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695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18. 12. 2023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21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21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21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ROUND((SUM(BE117:BE127)),  2)</f>
        <v>0</v>
      </c>
      <c r="G33" s="35"/>
      <c r="H33" s="35"/>
      <c r="I33" s="152">
        <v>0.20999999999999999</v>
      </c>
      <c r="J33" s="151">
        <f>ROUND(((SUM(BE117:BE127))*I33),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ROUND((SUM(BF117:BF127)),  2)</f>
        <v>0</v>
      </c>
      <c r="G34" s="35"/>
      <c r="H34" s="35"/>
      <c r="I34" s="152">
        <v>0.14999999999999999</v>
      </c>
      <c r="J34" s="151">
        <f>ROUND(((SUM(BF117:BF127))*I34),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ROUND((SUM(BG117:BG127)),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ROUND((SUM(BH117:BH127)),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ROUND((SUM(BI117:BI127)),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 xml:space="preserve"> Údržba, opravy a odstraňování závad u SSZT 2024 - 2026 Udržba kolejových brzd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PS05 - Opravy kamerového systému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18. 12. 2023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109</v>
      </c>
      <c r="D94" s="173"/>
      <c r="E94" s="173"/>
      <c r="F94" s="173"/>
      <c r="G94" s="173"/>
      <c r="H94" s="173"/>
      <c r="I94" s="173"/>
      <c r="J94" s="174" t="s">
        <v>110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111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76"/>
      <c r="C97" s="177"/>
      <c r="D97" s="178" t="s">
        <v>199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115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6.25" customHeight="1">
      <c r="A107" s="35"/>
      <c r="B107" s="36"/>
      <c r="C107" s="37"/>
      <c r="D107" s="37"/>
      <c r="E107" s="171" t="str">
        <f>E7</f>
        <v xml:space="preserve"> Údržba, opravy a odstraňování závad u SSZT 2024 - 2026 Udržba kolejových brzd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106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PS05 - Opravy kamerového systému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18. 12. 2023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188"/>
      <c r="B116" s="189"/>
      <c r="C116" s="190" t="s">
        <v>116</v>
      </c>
      <c r="D116" s="191" t="s">
        <v>58</v>
      </c>
      <c r="E116" s="191" t="s">
        <v>54</v>
      </c>
      <c r="F116" s="191" t="s">
        <v>55</v>
      </c>
      <c r="G116" s="191" t="s">
        <v>117</v>
      </c>
      <c r="H116" s="191" t="s">
        <v>118</v>
      </c>
      <c r="I116" s="191" t="s">
        <v>119</v>
      </c>
      <c r="J116" s="192" t="s">
        <v>110</v>
      </c>
      <c r="K116" s="193" t="s">
        <v>120</v>
      </c>
      <c r="L116" s="194"/>
      <c r="M116" s="97" t="s">
        <v>1</v>
      </c>
      <c r="N116" s="98" t="s">
        <v>37</v>
      </c>
      <c r="O116" s="98" t="s">
        <v>121</v>
      </c>
      <c r="P116" s="98" t="s">
        <v>122</v>
      </c>
      <c r="Q116" s="98" t="s">
        <v>123</v>
      </c>
      <c r="R116" s="98" t="s">
        <v>124</v>
      </c>
      <c r="S116" s="98" t="s">
        <v>125</v>
      </c>
      <c r="T116" s="99" t="s">
        <v>126</v>
      </c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</row>
    <row r="117" s="2" customFormat="1" ht="22.8" customHeight="1">
      <c r="A117" s="35"/>
      <c r="B117" s="36"/>
      <c r="C117" s="104" t="s">
        <v>127</v>
      </c>
      <c r="D117" s="37"/>
      <c r="E117" s="37"/>
      <c r="F117" s="37"/>
      <c r="G117" s="37"/>
      <c r="H117" s="37"/>
      <c r="I117" s="37"/>
      <c r="J117" s="195">
        <f>BK117</f>
        <v>0</v>
      </c>
      <c r="K117" s="37"/>
      <c r="L117" s="41"/>
      <c r="M117" s="100"/>
      <c r="N117" s="196"/>
      <c r="O117" s="101"/>
      <c r="P117" s="197">
        <f>P118+P119+P120</f>
        <v>0</v>
      </c>
      <c r="Q117" s="101"/>
      <c r="R117" s="197">
        <f>R118+R119+R120</f>
        <v>0</v>
      </c>
      <c r="S117" s="101"/>
      <c r="T117" s="198">
        <f>T118+T119+T120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112</v>
      </c>
      <c r="BK117" s="199">
        <f>BK118+BK119+BK120</f>
        <v>0</v>
      </c>
    </row>
    <row r="118" s="2" customFormat="1" ht="24.15" customHeight="1">
      <c r="A118" s="35"/>
      <c r="B118" s="36"/>
      <c r="C118" s="235" t="s">
        <v>81</v>
      </c>
      <c r="D118" s="235" t="s">
        <v>423</v>
      </c>
      <c r="E118" s="236" t="s">
        <v>696</v>
      </c>
      <c r="F118" s="237" t="s">
        <v>697</v>
      </c>
      <c r="G118" s="238" t="s">
        <v>205</v>
      </c>
      <c r="H118" s="239">
        <v>1</v>
      </c>
      <c r="I118" s="240"/>
      <c r="J118" s="241">
        <f>ROUND(I118*H118,2)</f>
        <v>0</v>
      </c>
      <c r="K118" s="242"/>
      <c r="L118" s="243"/>
      <c r="M118" s="244" t="s">
        <v>1</v>
      </c>
      <c r="N118" s="245" t="s">
        <v>38</v>
      </c>
      <c r="O118" s="88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28" t="s">
        <v>138</v>
      </c>
      <c r="AT118" s="228" t="s">
        <v>423</v>
      </c>
      <c r="AU118" s="228" t="s">
        <v>73</v>
      </c>
      <c r="AY118" s="14" t="s">
        <v>131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14" t="s">
        <v>81</v>
      </c>
      <c r="BK118" s="229">
        <f>ROUND(I118*H118,2)</f>
        <v>0</v>
      </c>
      <c r="BL118" s="14" t="s">
        <v>138</v>
      </c>
      <c r="BM118" s="228" t="s">
        <v>698</v>
      </c>
    </row>
    <row r="119" s="2" customFormat="1" ht="16.5" customHeight="1">
      <c r="A119" s="35"/>
      <c r="B119" s="36"/>
      <c r="C119" s="216" t="s">
        <v>166</v>
      </c>
      <c r="D119" s="216" t="s">
        <v>134</v>
      </c>
      <c r="E119" s="217" t="s">
        <v>699</v>
      </c>
      <c r="F119" s="218" t="s">
        <v>700</v>
      </c>
      <c r="G119" s="219" t="s">
        <v>137</v>
      </c>
      <c r="H119" s="220">
        <v>1</v>
      </c>
      <c r="I119" s="221"/>
      <c r="J119" s="222">
        <f>ROUND(I119*H119,2)</f>
        <v>0</v>
      </c>
      <c r="K119" s="223"/>
      <c r="L119" s="41"/>
      <c r="M119" s="224" t="s">
        <v>1</v>
      </c>
      <c r="N119" s="225" t="s">
        <v>38</v>
      </c>
      <c r="O119" s="88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8" t="s">
        <v>138</v>
      </c>
      <c r="AT119" s="228" t="s">
        <v>134</v>
      </c>
      <c r="AU119" s="228" t="s">
        <v>73</v>
      </c>
      <c r="AY119" s="14" t="s">
        <v>131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4" t="s">
        <v>81</v>
      </c>
      <c r="BK119" s="229">
        <f>ROUND(I119*H119,2)</f>
        <v>0</v>
      </c>
      <c r="BL119" s="14" t="s">
        <v>138</v>
      </c>
      <c r="BM119" s="228" t="s">
        <v>701</v>
      </c>
    </row>
    <row r="120" s="12" customFormat="1" ht="25.92" customHeight="1">
      <c r="A120" s="12"/>
      <c r="B120" s="200"/>
      <c r="C120" s="201"/>
      <c r="D120" s="202" t="s">
        <v>72</v>
      </c>
      <c r="E120" s="203" t="s">
        <v>200</v>
      </c>
      <c r="F120" s="203" t="s">
        <v>201</v>
      </c>
      <c r="G120" s="201"/>
      <c r="H120" s="201"/>
      <c r="I120" s="204"/>
      <c r="J120" s="205">
        <f>BK120</f>
        <v>0</v>
      </c>
      <c r="K120" s="201"/>
      <c r="L120" s="206"/>
      <c r="M120" s="207"/>
      <c r="N120" s="208"/>
      <c r="O120" s="208"/>
      <c r="P120" s="209">
        <f>SUM(P121:P127)</f>
        <v>0</v>
      </c>
      <c r="Q120" s="208"/>
      <c r="R120" s="209">
        <f>SUM(R121:R127)</f>
        <v>0</v>
      </c>
      <c r="S120" s="208"/>
      <c r="T120" s="210">
        <f>SUM(T121:T127)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130</v>
      </c>
      <c r="AT120" s="212" t="s">
        <v>72</v>
      </c>
      <c r="AU120" s="212" t="s">
        <v>73</v>
      </c>
      <c r="AY120" s="211" t="s">
        <v>131</v>
      </c>
      <c r="BK120" s="213">
        <f>SUM(BK121:BK127)</f>
        <v>0</v>
      </c>
    </row>
    <row r="121" s="2" customFormat="1" ht="16.5" customHeight="1">
      <c r="A121" s="35"/>
      <c r="B121" s="36"/>
      <c r="C121" s="216" t="s">
        <v>143</v>
      </c>
      <c r="D121" s="216" t="s">
        <v>134</v>
      </c>
      <c r="E121" s="217" t="s">
        <v>702</v>
      </c>
      <c r="F121" s="218" t="s">
        <v>703</v>
      </c>
      <c r="G121" s="219" t="s">
        <v>205</v>
      </c>
      <c r="H121" s="220">
        <v>1</v>
      </c>
      <c r="I121" s="221"/>
      <c r="J121" s="222">
        <f>ROUND(I121*H121,2)</f>
        <v>0</v>
      </c>
      <c r="K121" s="223"/>
      <c r="L121" s="41"/>
      <c r="M121" s="224" t="s">
        <v>1</v>
      </c>
      <c r="N121" s="225" t="s">
        <v>38</v>
      </c>
      <c r="O121" s="88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138</v>
      </c>
      <c r="AT121" s="228" t="s">
        <v>134</v>
      </c>
      <c r="AU121" s="228" t="s">
        <v>81</v>
      </c>
      <c r="AY121" s="14" t="s">
        <v>131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4" t="s">
        <v>81</v>
      </c>
      <c r="BK121" s="229">
        <f>ROUND(I121*H121,2)</f>
        <v>0</v>
      </c>
      <c r="BL121" s="14" t="s">
        <v>138</v>
      </c>
      <c r="BM121" s="228" t="s">
        <v>704</v>
      </c>
    </row>
    <row r="122" s="2" customFormat="1" ht="16.5" customHeight="1">
      <c r="A122" s="35"/>
      <c r="B122" s="36"/>
      <c r="C122" s="216" t="s">
        <v>130</v>
      </c>
      <c r="D122" s="216" t="s">
        <v>134</v>
      </c>
      <c r="E122" s="217" t="s">
        <v>705</v>
      </c>
      <c r="F122" s="218" t="s">
        <v>706</v>
      </c>
      <c r="G122" s="219" t="s">
        <v>205</v>
      </c>
      <c r="H122" s="220">
        <v>1</v>
      </c>
      <c r="I122" s="221"/>
      <c r="J122" s="222">
        <f>ROUND(I122*H122,2)</f>
        <v>0</v>
      </c>
      <c r="K122" s="223"/>
      <c r="L122" s="41"/>
      <c r="M122" s="224" t="s">
        <v>1</v>
      </c>
      <c r="N122" s="225" t="s">
        <v>38</v>
      </c>
      <c r="O122" s="88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138</v>
      </c>
      <c r="AT122" s="228" t="s">
        <v>134</v>
      </c>
      <c r="AU122" s="228" t="s">
        <v>81</v>
      </c>
      <c r="AY122" s="14" t="s">
        <v>131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4" t="s">
        <v>81</v>
      </c>
      <c r="BK122" s="229">
        <f>ROUND(I122*H122,2)</f>
        <v>0</v>
      </c>
      <c r="BL122" s="14" t="s">
        <v>138</v>
      </c>
      <c r="BM122" s="228" t="s">
        <v>707</v>
      </c>
    </row>
    <row r="123" s="2" customFormat="1" ht="24.15" customHeight="1">
      <c r="A123" s="35"/>
      <c r="B123" s="36"/>
      <c r="C123" s="216" t="s">
        <v>150</v>
      </c>
      <c r="D123" s="216" t="s">
        <v>134</v>
      </c>
      <c r="E123" s="217" t="s">
        <v>708</v>
      </c>
      <c r="F123" s="218" t="s">
        <v>709</v>
      </c>
      <c r="G123" s="219" t="s">
        <v>205</v>
      </c>
      <c r="H123" s="220">
        <v>1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38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138</v>
      </c>
      <c r="AT123" s="228" t="s">
        <v>134</v>
      </c>
      <c r="AU123" s="228" t="s">
        <v>81</v>
      </c>
      <c r="AY123" s="14" t="s">
        <v>131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81</v>
      </c>
      <c r="BK123" s="229">
        <f>ROUND(I123*H123,2)</f>
        <v>0</v>
      </c>
      <c r="BL123" s="14" t="s">
        <v>138</v>
      </c>
      <c r="BM123" s="228" t="s">
        <v>710</v>
      </c>
    </row>
    <row r="124" s="2" customFormat="1" ht="16.5" customHeight="1">
      <c r="A124" s="35"/>
      <c r="B124" s="36"/>
      <c r="C124" s="216" t="s">
        <v>162</v>
      </c>
      <c r="D124" s="216" t="s">
        <v>134</v>
      </c>
      <c r="E124" s="217" t="s">
        <v>711</v>
      </c>
      <c r="F124" s="218" t="s">
        <v>712</v>
      </c>
      <c r="G124" s="219" t="s">
        <v>205</v>
      </c>
      <c r="H124" s="220">
        <v>1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38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138</v>
      </c>
      <c r="AT124" s="228" t="s">
        <v>134</v>
      </c>
      <c r="AU124" s="228" t="s">
        <v>81</v>
      </c>
      <c r="AY124" s="14" t="s">
        <v>131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81</v>
      </c>
      <c r="BK124" s="229">
        <f>ROUND(I124*H124,2)</f>
        <v>0</v>
      </c>
      <c r="BL124" s="14" t="s">
        <v>138</v>
      </c>
      <c r="BM124" s="228" t="s">
        <v>713</v>
      </c>
    </row>
    <row r="125" s="2" customFormat="1" ht="33" customHeight="1">
      <c r="A125" s="35"/>
      <c r="B125" s="36"/>
      <c r="C125" s="235" t="s">
        <v>83</v>
      </c>
      <c r="D125" s="235" t="s">
        <v>423</v>
      </c>
      <c r="E125" s="236" t="s">
        <v>714</v>
      </c>
      <c r="F125" s="237" t="s">
        <v>715</v>
      </c>
      <c r="G125" s="238" t="s">
        <v>205</v>
      </c>
      <c r="H125" s="239">
        <v>1</v>
      </c>
      <c r="I125" s="240"/>
      <c r="J125" s="241">
        <f>ROUND(I125*H125,2)</f>
        <v>0</v>
      </c>
      <c r="K125" s="242"/>
      <c r="L125" s="243"/>
      <c r="M125" s="244" t="s">
        <v>1</v>
      </c>
      <c r="N125" s="245" t="s">
        <v>38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138</v>
      </c>
      <c r="AT125" s="228" t="s">
        <v>423</v>
      </c>
      <c r="AU125" s="228" t="s">
        <v>81</v>
      </c>
      <c r="AY125" s="14" t="s">
        <v>131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81</v>
      </c>
      <c r="BK125" s="229">
        <f>ROUND(I125*H125,2)</f>
        <v>0</v>
      </c>
      <c r="BL125" s="14" t="s">
        <v>138</v>
      </c>
      <c r="BM125" s="228" t="s">
        <v>716</v>
      </c>
    </row>
    <row r="126" s="2" customFormat="1" ht="33" customHeight="1">
      <c r="A126" s="35"/>
      <c r="B126" s="36"/>
      <c r="C126" s="235" t="s">
        <v>154</v>
      </c>
      <c r="D126" s="235" t="s">
        <v>423</v>
      </c>
      <c r="E126" s="236" t="s">
        <v>717</v>
      </c>
      <c r="F126" s="237" t="s">
        <v>718</v>
      </c>
      <c r="G126" s="238" t="s">
        <v>205</v>
      </c>
      <c r="H126" s="239">
        <v>1</v>
      </c>
      <c r="I126" s="240"/>
      <c r="J126" s="241">
        <f>ROUND(I126*H126,2)</f>
        <v>0</v>
      </c>
      <c r="K126" s="242"/>
      <c r="L126" s="243"/>
      <c r="M126" s="244" t="s">
        <v>1</v>
      </c>
      <c r="N126" s="245" t="s">
        <v>38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138</v>
      </c>
      <c r="AT126" s="228" t="s">
        <v>423</v>
      </c>
      <c r="AU126" s="228" t="s">
        <v>81</v>
      </c>
      <c r="AY126" s="14" t="s">
        <v>131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81</v>
      </c>
      <c r="BK126" s="229">
        <f>ROUND(I126*H126,2)</f>
        <v>0</v>
      </c>
      <c r="BL126" s="14" t="s">
        <v>138</v>
      </c>
      <c r="BM126" s="228" t="s">
        <v>719</v>
      </c>
    </row>
    <row r="127" s="2" customFormat="1" ht="24.15" customHeight="1">
      <c r="A127" s="35"/>
      <c r="B127" s="36"/>
      <c r="C127" s="235" t="s">
        <v>158</v>
      </c>
      <c r="D127" s="235" t="s">
        <v>423</v>
      </c>
      <c r="E127" s="236" t="s">
        <v>720</v>
      </c>
      <c r="F127" s="237" t="s">
        <v>721</v>
      </c>
      <c r="G127" s="238" t="s">
        <v>205</v>
      </c>
      <c r="H127" s="239">
        <v>1</v>
      </c>
      <c r="I127" s="240"/>
      <c r="J127" s="241">
        <f>ROUND(I127*H127,2)</f>
        <v>0</v>
      </c>
      <c r="K127" s="242"/>
      <c r="L127" s="243"/>
      <c r="M127" s="246" t="s">
        <v>1</v>
      </c>
      <c r="N127" s="247" t="s">
        <v>38</v>
      </c>
      <c r="O127" s="232"/>
      <c r="P127" s="233">
        <f>O127*H127</f>
        <v>0</v>
      </c>
      <c r="Q127" s="233">
        <v>0</v>
      </c>
      <c r="R127" s="233">
        <f>Q127*H127</f>
        <v>0</v>
      </c>
      <c r="S127" s="233">
        <v>0</v>
      </c>
      <c r="T127" s="23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138</v>
      </c>
      <c r="AT127" s="228" t="s">
        <v>423</v>
      </c>
      <c r="AU127" s="228" t="s">
        <v>81</v>
      </c>
      <c r="AY127" s="14" t="s">
        <v>131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81</v>
      </c>
      <c r="BK127" s="229">
        <f>ROUND(I127*H127,2)</f>
        <v>0</v>
      </c>
      <c r="BL127" s="14" t="s">
        <v>138</v>
      </c>
      <c r="BM127" s="228" t="s">
        <v>722</v>
      </c>
    </row>
    <row r="128" s="2" customFormat="1" ht="6.96" customHeight="1">
      <c r="A128" s="35"/>
      <c r="B128" s="63"/>
      <c r="C128" s="64"/>
      <c r="D128" s="64"/>
      <c r="E128" s="64"/>
      <c r="F128" s="64"/>
      <c r="G128" s="64"/>
      <c r="H128" s="64"/>
      <c r="I128" s="64"/>
      <c r="J128" s="64"/>
      <c r="K128" s="64"/>
      <c r="L128" s="41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sheet="1" autoFilter="0" formatColumns="0" formatRows="0" objects="1" scenarios="1" spinCount="100000" saltValue="o6nu5xfArR7iUhSngtUtPPiixls5fDSiwpJBGCYtjipNtf04qsPlFP6e3sCF+9URjChZwggYmxvz961yQY08DA==" hashValue="EVX8Frr7hfqHtKjyOu6bZwZMfjBNJ17yqgCc2qDqw59ZnQdxW145vVSQAXbJ7y6+qoOr0BbQNtxJykFZbB8/Nw==" algorithmName="SHA-512" password="CC35"/>
  <autoFilter ref="C116:K12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 xml:space="preserve"> Údržba, opravy a odstraňování závad u SSZT 2024 - 2026 Udržba kolejových brzd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723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18. 12. 2023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21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21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21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ROUND((SUM(BE116:BE119)),  2)</f>
        <v>0</v>
      </c>
      <c r="G33" s="35"/>
      <c r="H33" s="35"/>
      <c r="I33" s="152">
        <v>0.20999999999999999</v>
      </c>
      <c r="J33" s="151">
        <f>ROUND(((SUM(BE116:BE119))*I33),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ROUND((SUM(BF116:BF119)),  2)</f>
        <v>0</v>
      </c>
      <c r="G34" s="35"/>
      <c r="H34" s="35"/>
      <c r="I34" s="152">
        <v>0.14999999999999999</v>
      </c>
      <c r="J34" s="151">
        <f>ROUND(((SUM(BF116:BF119))*I34),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ROUND((SUM(BG116:BG119)),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ROUND((SUM(BH116:BH119)),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ROUND((SUM(BI116:BI119)),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 xml:space="preserve"> Údržba, opravy a odstraňování závad u SSZT 2024 - 2026 Udržba kolejových brzd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PS06 - Opravy protihlukových stěn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18. 12. 2023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109</v>
      </c>
      <c r="D94" s="173"/>
      <c r="E94" s="173"/>
      <c r="F94" s="173"/>
      <c r="G94" s="173"/>
      <c r="H94" s="173"/>
      <c r="I94" s="173"/>
      <c r="J94" s="174" t="s">
        <v>110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111</v>
      </c>
      <c r="D96" s="37"/>
      <c r="E96" s="37"/>
      <c r="F96" s="37"/>
      <c r="G96" s="37"/>
      <c r="H96" s="37"/>
      <c r="I96" s="37"/>
      <c r="J96" s="107">
        <f>J116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20" t="s">
        <v>115</v>
      </c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9" t="s">
        <v>16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6.25" customHeight="1">
      <c r="A106" s="35"/>
      <c r="B106" s="36"/>
      <c r="C106" s="37"/>
      <c r="D106" s="37"/>
      <c r="E106" s="171" t="str">
        <f>E7</f>
        <v xml:space="preserve"> Údržba, opravy a odstraňování závad u SSZT 2024 - 2026 Udržba kolejových brzd</v>
      </c>
      <c r="F106" s="29"/>
      <c r="G106" s="29"/>
      <c r="H106" s="29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106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E9</f>
        <v>PS06 - Opravy protihlukových stěn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20</v>
      </c>
      <c r="D110" s="37"/>
      <c r="E110" s="37"/>
      <c r="F110" s="24" t="str">
        <f>F12</f>
        <v xml:space="preserve"> </v>
      </c>
      <c r="G110" s="37"/>
      <c r="H110" s="37"/>
      <c r="I110" s="29" t="s">
        <v>22</v>
      </c>
      <c r="J110" s="76" t="str">
        <f>IF(J12="","",J12)</f>
        <v>18. 12. 2023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24</v>
      </c>
      <c r="D112" s="37"/>
      <c r="E112" s="37"/>
      <c r="F112" s="24" t="str">
        <f>E15</f>
        <v xml:space="preserve"> </v>
      </c>
      <c r="G112" s="37"/>
      <c r="H112" s="37"/>
      <c r="I112" s="29" t="s">
        <v>29</v>
      </c>
      <c r="J112" s="33" t="str">
        <f>E21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27</v>
      </c>
      <c r="D113" s="37"/>
      <c r="E113" s="37"/>
      <c r="F113" s="24" t="str">
        <f>IF(E18="","",E18)</f>
        <v>Vyplň údaj</v>
      </c>
      <c r="G113" s="37"/>
      <c r="H113" s="37"/>
      <c r="I113" s="29" t="s">
        <v>31</v>
      </c>
      <c r="J113" s="33" t="str">
        <f>E24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1" customFormat="1" ht="29.28" customHeight="1">
      <c r="A115" s="188"/>
      <c r="B115" s="189"/>
      <c r="C115" s="190" t="s">
        <v>116</v>
      </c>
      <c r="D115" s="191" t="s">
        <v>58</v>
      </c>
      <c r="E115" s="191" t="s">
        <v>54</v>
      </c>
      <c r="F115" s="191" t="s">
        <v>55</v>
      </c>
      <c r="G115" s="191" t="s">
        <v>117</v>
      </c>
      <c r="H115" s="191" t="s">
        <v>118</v>
      </c>
      <c r="I115" s="191" t="s">
        <v>119</v>
      </c>
      <c r="J115" s="192" t="s">
        <v>110</v>
      </c>
      <c r="K115" s="193" t="s">
        <v>120</v>
      </c>
      <c r="L115" s="194"/>
      <c r="M115" s="97" t="s">
        <v>1</v>
      </c>
      <c r="N115" s="98" t="s">
        <v>37</v>
      </c>
      <c r="O115" s="98" t="s">
        <v>121</v>
      </c>
      <c r="P115" s="98" t="s">
        <v>122</v>
      </c>
      <c r="Q115" s="98" t="s">
        <v>123</v>
      </c>
      <c r="R115" s="98" t="s">
        <v>124</v>
      </c>
      <c r="S115" s="98" t="s">
        <v>125</v>
      </c>
      <c r="T115" s="99" t="s">
        <v>126</v>
      </c>
      <c r="U115" s="188"/>
      <c r="V115" s="188"/>
      <c r="W115" s="188"/>
      <c r="X115" s="188"/>
      <c r="Y115" s="188"/>
      <c r="Z115" s="188"/>
      <c r="AA115" s="188"/>
      <c r="AB115" s="188"/>
      <c r="AC115" s="188"/>
      <c r="AD115" s="188"/>
      <c r="AE115" s="188"/>
    </row>
    <row r="116" s="2" customFormat="1" ht="22.8" customHeight="1">
      <c r="A116" s="35"/>
      <c r="B116" s="36"/>
      <c r="C116" s="104" t="s">
        <v>127</v>
      </c>
      <c r="D116" s="37"/>
      <c r="E116" s="37"/>
      <c r="F116" s="37"/>
      <c r="G116" s="37"/>
      <c r="H116" s="37"/>
      <c r="I116" s="37"/>
      <c r="J116" s="195">
        <f>BK116</f>
        <v>0</v>
      </c>
      <c r="K116" s="37"/>
      <c r="L116" s="41"/>
      <c r="M116" s="100"/>
      <c r="N116" s="196"/>
      <c r="O116" s="101"/>
      <c r="P116" s="197">
        <f>SUM(P117:P119)</f>
        <v>0</v>
      </c>
      <c r="Q116" s="101"/>
      <c r="R116" s="197">
        <f>SUM(R117:R119)</f>
        <v>0.02</v>
      </c>
      <c r="S116" s="101"/>
      <c r="T116" s="198">
        <f>SUM(T117:T119)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72</v>
      </c>
      <c r="AU116" s="14" t="s">
        <v>112</v>
      </c>
      <c r="BK116" s="199">
        <f>SUM(BK117:BK119)</f>
        <v>0</v>
      </c>
    </row>
    <row r="117" s="2" customFormat="1" ht="16.5" customHeight="1">
      <c r="A117" s="35"/>
      <c r="B117" s="36"/>
      <c r="C117" s="235" t="s">
        <v>81</v>
      </c>
      <c r="D117" s="235" t="s">
        <v>423</v>
      </c>
      <c r="E117" s="236" t="s">
        <v>724</v>
      </c>
      <c r="F117" s="237" t="s">
        <v>725</v>
      </c>
      <c r="G117" s="238" t="s">
        <v>550</v>
      </c>
      <c r="H117" s="239">
        <v>2</v>
      </c>
      <c r="I117" s="240"/>
      <c r="J117" s="241">
        <f>ROUND(I117*H117,2)</f>
        <v>0</v>
      </c>
      <c r="K117" s="242"/>
      <c r="L117" s="243"/>
      <c r="M117" s="244" t="s">
        <v>1</v>
      </c>
      <c r="N117" s="245" t="s">
        <v>38</v>
      </c>
      <c r="O117" s="88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28" t="s">
        <v>162</v>
      </c>
      <c r="AT117" s="228" t="s">
        <v>423</v>
      </c>
      <c r="AU117" s="228" t="s">
        <v>73</v>
      </c>
      <c r="AY117" s="14" t="s">
        <v>131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14" t="s">
        <v>81</v>
      </c>
      <c r="BK117" s="229">
        <f>ROUND(I117*H117,2)</f>
        <v>0</v>
      </c>
      <c r="BL117" s="14" t="s">
        <v>130</v>
      </c>
      <c r="BM117" s="228" t="s">
        <v>726</v>
      </c>
    </row>
    <row r="118" s="2" customFormat="1" ht="16.5" customHeight="1">
      <c r="A118" s="35"/>
      <c r="B118" s="36"/>
      <c r="C118" s="235" t="s">
        <v>143</v>
      </c>
      <c r="D118" s="235" t="s">
        <v>423</v>
      </c>
      <c r="E118" s="236" t="s">
        <v>727</v>
      </c>
      <c r="F118" s="237" t="s">
        <v>728</v>
      </c>
      <c r="G118" s="238" t="s">
        <v>550</v>
      </c>
      <c r="H118" s="239">
        <v>2</v>
      </c>
      <c r="I118" s="240"/>
      <c r="J118" s="241">
        <f>ROUND(I118*H118,2)</f>
        <v>0</v>
      </c>
      <c r="K118" s="242"/>
      <c r="L118" s="243"/>
      <c r="M118" s="244" t="s">
        <v>1</v>
      </c>
      <c r="N118" s="245" t="s">
        <v>38</v>
      </c>
      <c r="O118" s="88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28" t="s">
        <v>162</v>
      </c>
      <c r="AT118" s="228" t="s">
        <v>423</v>
      </c>
      <c r="AU118" s="228" t="s">
        <v>73</v>
      </c>
      <c r="AY118" s="14" t="s">
        <v>131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14" t="s">
        <v>81</v>
      </c>
      <c r="BK118" s="229">
        <f>ROUND(I118*H118,2)</f>
        <v>0</v>
      </c>
      <c r="BL118" s="14" t="s">
        <v>130</v>
      </c>
      <c r="BM118" s="228" t="s">
        <v>729</v>
      </c>
    </row>
    <row r="119" s="2" customFormat="1" ht="37.8" customHeight="1">
      <c r="A119" s="35"/>
      <c r="B119" s="36"/>
      <c r="C119" s="235" t="s">
        <v>83</v>
      </c>
      <c r="D119" s="235" t="s">
        <v>423</v>
      </c>
      <c r="E119" s="236" t="s">
        <v>730</v>
      </c>
      <c r="F119" s="237" t="s">
        <v>731</v>
      </c>
      <c r="G119" s="238" t="s">
        <v>624</v>
      </c>
      <c r="H119" s="239">
        <v>20</v>
      </c>
      <c r="I119" s="240"/>
      <c r="J119" s="241">
        <f>ROUND(I119*H119,2)</f>
        <v>0</v>
      </c>
      <c r="K119" s="242"/>
      <c r="L119" s="243"/>
      <c r="M119" s="246" t="s">
        <v>1</v>
      </c>
      <c r="N119" s="247" t="s">
        <v>38</v>
      </c>
      <c r="O119" s="232"/>
      <c r="P119" s="233">
        <f>O119*H119</f>
        <v>0</v>
      </c>
      <c r="Q119" s="233">
        <v>0.001</v>
      </c>
      <c r="R119" s="233">
        <f>Q119*H119</f>
        <v>0.02</v>
      </c>
      <c r="S119" s="233">
        <v>0</v>
      </c>
      <c r="T119" s="23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8" t="s">
        <v>162</v>
      </c>
      <c r="AT119" s="228" t="s">
        <v>423</v>
      </c>
      <c r="AU119" s="228" t="s">
        <v>73</v>
      </c>
      <c r="AY119" s="14" t="s">
        <v>131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4" t="s">
        <v>81</v>
      </c>
      <c r="BK119" s="229">
        <f>ROUND(I119*H119,2)</f>
        <v>0</v>
      </c>
      <c r="BL119" s="14" t="s">
        <v>130</v>
      </c>
      <c r="BM119" s="228" t="s">
        <v>732</v>
      </c>
    </row>
    <row r="120" s="2" customFormat="1" ht="6.96" customHeight="1">
      <c r="A120" s="35"/>
      <c r="B120" s="63"/>
      <c r="C120" s="64"/>
      <c r="D120" s="64"/>
      <c r="E120" s="64"/>
      <c r="F120" s="64"/>
      <c r="G120" s="64"/>
      <c r="H120" s="64"/>
      <c r="I120" s="64"/>
      <c r="J120" s="64"/>
      <c r="K120" s="64"/>
      <c r="L120" s="41"/>
      <c r="M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</sheetData>
  <sheetProtection sheet="1" autoFilter="0" formatColumns="0" formatRows="0" objects="1" scenarios="1" spinCount="100000" saltValue="MWkVDm9VRXrYT7U8sxOFaSPiL40brJCv6lLyBtDIw7nvi3tDkibkxnnbtXBt+u6/D1DWPlU5EwIJ63nRqjOASg==" hashValue="qzniO7ctB+nq5T5aLuBO+0egTrzfRH9L3X+QFrfUHoQsZ4v1X7yK4I4mlMi39zJoc8ALvn229gI3USTYx+JXcw==" algorithmName="SHA-512" password="CC35"/>
  <autoFilter ref="C115:K119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 xml:space="preserve"> Údržba, opravy a odstraňování závad u SSZT 2024 - 2026 Udržba kolejových brzd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733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18. 12. 2023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21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21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21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ROUND((SUM(BE116:BE177)),  2)</f>
        <v>0</v>
      </c>
      <c r="G33" s="35"/>
      <c r="H33" s="35"/>
      <c r="I33" s="152">
        <v>0.20999999999999999</v>
      </c>
      <c r="J33" s="151">
        <f>ROUND(((SUM(BE116:BE177))*I33),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ROUND((SUM(BF116:BF177)),  2)</f>
        <v>0</v>
      </c>
      <c r="G34" s="35"/>
      <c r="H34" s="35"/>
      <c r="I34" s="152">
        <v>0.14999999999999999</v>
      </c>
      <c r="J34" s="151">
        <f>ROUND(((SUM(BF116:BF177))*I34),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ROUND((SUM(BG116:BG177)),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ROUND((SUM(BH116:BH177)),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ROUND((SUM(BI116:BI177)),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 xml:space="preserve"> Údržba, opravy a odstraňování závad u SSZT 2024 - 2026 Udržba kolejových brzd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PS07 - Opravy protihlukového zařízení brzd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18. 12. 2023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109</v>
      </c>
      <c r="D94" s="173"/>
      <c r="E94" s="173"/>
      <c r="F94" s="173"/>
      <c r="G94" s="173"/>
      <c r="H94" s="173"/>
      <c r="I94" s="173"/>
      <c r="J94" s="174" t="s">
        <v>110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111</v>
      </c>
      <c r="D96" s="37"/>
      <c r="E96" s="37"/>
      <c r="F96" s="37"/>
      <c r="G96" s="37"/>
      <c r="H96" s="37"/>
      <c r="I96" s="37"/>
      <c r="J96" s="107">
        <f>J116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20" t="s">
        <v>115</v>
      </c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9" t="s">
        <v>16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6.25" customHeight="1">
      <c r="A106" s="35"/>
      <c r="B106" s="36"/>
      <c r="C106" s="37"/>
      <c r="D106" s="37"/>
      <c r="E106" s="171" t="str">
        <f>E7</f>
        <v xml:space="preserve"> Údržba, opravy a odstraňování závad u SSZT 2024 - 2026 Udržba kolejových brzd</v>
      </c>
      <c r="F106" s="29"/>
      <c r="G106" s="29"/>
      <c r="H106" s="29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106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E9</f>
        <v>PS07 - Opravy protihlukového zařízení brzd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20</v>
      </c>
      <c r="D110" s="37"/>
      <c r="E110" s="37"/>
      <c r="F110" s="24" t="str">
        <f>F12</f>
        <v xml:space="preserve"> </v>
      </c>
      <c r="G110" s="37"/>
      <c r="H110" s="37"/>
      <c r="I110" s="29" t="s">
        <v>22</v>
      </c>
      <c r="J110" s="76" t="str">
        <f>IF(J12="","",J12)</f>
        <v>18. 12. 2023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24</v>
      </c>
      <c r="D112" s="37"/>
      <c r="E112" s="37"/>
      <c r="F112" s="24" t="str">
        <f>E15</f>
        <v xml:space="preserve"> </v>
      </c>
      <c r="G112" s="37"/>
      <c r="H112" s="37"/>
      <c r="I112" s="29" t="s">
        <v>29</v>
      </c>
      <c r="J112" s="33" t="str">
        <f>E21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27</v>
      </c>
      <c r="D113" s="37"/>
      <c r="E113" s="37"/>
      <c r="F113" s="24" t="str">
        <f>IF(E18="","",E18)</f>
        <v>Vyplň údaj</v>
      </c>
      <c r="G113" s="37"/>
      <c r="H113" s="37"/>
      <c r="I113" s="29" t="s">
        <v>31</v>
      </c>
      <c r="J113" s="33" t="str">
        <f>E24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1" customFormat="1" ht="29.28" customHeight="1">
      <c r="A115" s="188"/>
      <c r="B115" s="189"/>
      <c r="C115" s="190" t="s">
        <v>116</v>
      </c>
      <c r="D115" s="191" t="s">
        <v>58</v>
      </c>
      <c r="E115" s="191" t="s">
        <v>54</v>
      </c>
      <c r="F115" s="191" t="s">
        <v>55</v>
      </c>
      <c r="G115" s="191" t="s">
        <v>117</v>
      </c>
      <c r="H115" s="191" t="s">
        <v>118</v>
      </c>
      <c r="I115" s="191" t="s">
        <v>119</v>
      </c>
      <c r="J115" s="192" t="s">
        <v>110</v>
      </c>
      <c r="K115" s="193" t="s">
        <v>120</v>
      </c>
      <c r="L115" s="194"/>
      <c r="M115" s="97" t="s">
        <v>1</v>
      </c>
      <c r="N115" s="98" t="s">
        <v>37</v>
      </c>
      <c r="O115" s="98" t="s">
        <v>121</v>
      </c>
      <c r="P115" s="98" t="s">
        <v>122</v>
      </c>
      <c r="Q115" s="98" t="s">
        <v>123</v>
      </c>
      <c r="R115" s="98" t="s">
        <v>124</v>
      </c>
      <c r="S115" s="98" t="s">
        <v>125</v>
      </c>
      <c r="T115" s="99" t="s">
        <v>126</v>
      </c>
      <c r="U115" s="188"/>
      <c r="V115" s="188"/>
      <c r="W115" s="188"/>
      <c r="X115" s="188"/>
      <c r="Y115" s="188"/>
      <c r="Z115" s="188"/>
      <c r="AA115" s="188"/>
      <c r="AB115" s="188"/>
      <c r="AC115" s="188"/>
      <c r="AD115" s="188"/>
      <c r="AE115" s="188"/>
    </row>
    <row r="116" s="2" customFormat="1" ht="22.8" customHeight="1">
      <c r="A116" s="35"/>
      <c r="B116" s="36"/>
      <c r="C116" s="104" t="s">
        <v>127</v>
      </c>
      <c r="D116" s="37"/>
      <c r="E116" s="37"/>
      <c r="F116" s="37"/>
      <c r="G116" s="37"/>
      <c r="H116" s="37"/>
      <c r="I116" s="37"/>
      <c r="J116" s="195">
        <f>BK116</f>
        <v>0</v>
      </c>
      <c r="K116" s="37"/>
      <c r="L116" s="41"/>
      <c r="M116" s="100"/>
      <c r="N116" s="196"/>
      <c r="O116" s="101"/>
      <c r="P116" s="197">
        <f>SUM(P117:P177)</f>
        <v>0</v>
      </c>
      <c r="Q116" s="101"/>
      <c r="R116" s="197">
        <f>SUM(R117:R177)</f>
        <v>0</v>
      </c>
      <c r="S116" s="101"/>
      <c r="T116" s="198">
        <f>SUM(T117:T177)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72</v>
      </c>
      <c r="AU116" s="14" t="s">
        <v>112</v>
      </c>
      <c r="BK116" s="199">
        <f>SUM(BK117:BK177)</f>
        <v>0</v>
      </c>
    </row>
    <row r="117" s="2" customFormat="1" ht="21.75" customHeight="1">
      <c r="A117" s="35"/>
      <c r="B117" s="36"/>
      <c r="C117" s="235" t="s">
        <v>81</v>
      </c>
      <c r="D117" s="235" t="s">
        <v>423</v>
      </c>
      <c r="E117" s="236" t="s">
        <v>734</v>
      </c>
      <c r="F117" s="237" t="s">
        <v>735</v>
      </c>
      <c r="G117" s="238" t="s">
        <v>550</v>
      </c>
      <c r="H117" s="239">
        <v>2</v>
      </c>
      <c r="I117" s="240"/>
      <c r="J117" s="241">
        <f>ROUND(I117*H117,2)</f>
        <v>0</v>
      </c>
      <c r="K117" s="242"/>
      <c r="L117" s="243"/>
      <c r="M117" s="244" t="s">
        <v>1</v>
      </c>
      <c r="N117" s="245" t="s">
        <v>38</v>
      </c>
      <c r="O117" s="88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28" t="s">
        <v>162</v>
      </c>
      <c r="AT117" s="228" t="s">
        <v>423</v>
      </c>
      <c r="AU117" s="228" t="s">
        <v>73</v>
      </c>
      <c r="AY117" s="14" t="s">
        <v>131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14" t="s">
        <v>81</v>
      </c>
      <c r="BK117" s="229">
        <f>ROUND(I117*H117,2)</f>
        <v>0</v>
      </c>
      <c r="BL117" s="14" t="s">
        <v>130</v>
      </c>
      <c r="BM117" s="228" t="s">
        <v>736</v>
      </c>
    </row>
    <row r="118" s="2" customFormat="1" ht="16.5" customHeight="1">
      <c r="A118" s="35"/>
      <c r="B118" s="36"/>
      <c r="C118" s="235" t="s">
        <v>83</v>
      </c>
      <c r="D118" s="235" t="s">
        <v>423</v>
      </c>
      <c r="E118" s="236" t="s">
        <v>737</v>
      </c>
      <c r="F118" s="237" t="s">
        <v>738</v>
      </c>
      <c r="G118" s="238" t="s">
        <v>550</v>
      </c>
      <c r="H118" s="239">
        <v>2</v>
      </c>
      <c r="I118" s="240"/>
      <c r="J118" s="241">
        <f>ROUND(I118*H118,2)</f>
        <v>0</v>
      </c>
      <c r="K118" s="242"/>
      <c r="L118" s="243"/>
      <c r="M118" s="244" t="s">
        <v>1</v>
      </c>
      <c r="N118" s="245" t="s">
        <v>38</v>
      </c>
      <c r="O118" s="88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28" t="s">
        <v>162</v>
      </c>
      <c r="AT118" s="228" t="s">
        <v>423</v>
      </c>
      <c r="AU118" s="228" t="s">
        <v>73</v>
      </c>
      <c r="AY118" s="14" t="s">
        <v>131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14" t="s">
        <v>81</v>
      </c>
      <c r="BK118" s="229">
        <f>ROUND(I118*H118,2)</f>
        <v>0</v>
      </c>
      <c r="BL118" s="14" t="s">
        <v>130</v>
      </c>
      <c r="BM118" s="228" t="s">
        <v>739</v>
      </c>
    </row>
    <row r="119" s="2" customFormat="1" ht="24.15" customHeight="1">
      <c r="A119" s="35"/>
      <c r="B119" s="36"/>
      <c r="C119" s="235" t="s">
        <v>143</v>
      </c>
      <c r="D119" s="235" t="s">
        <v>423</v>
      </c>
      <c r="E119" s="236" t="s">
        <v>740</v>
      </c>
      <c r="F119" s="237" t="s">
        <v>741</v>
      </c>
      <c r="G119" s="238" t="s">
        <v>550</v>
      </c>
      <c r="H119" s="239">
        <v>4</v>
      </c>
      <c r="I119" s="240"/>
      <c r="J119" s="241">
        <f>ROUND(I119*H119,2)</f>
        <v>0</v>
      </c>
      <c r="K119" s="242"/>
      <c r="L119" s="243"/>
      <c r="M119" s="244" t="s">
        <v>1</v>
      </c>
      <c r="N119" s="245" t="s">
        <v>38</v>
      </c>
      <c r="O119" s="88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8" t="s">
        <v>162</v>
      </c>
      <c r="AT119" s="228" t="s">
        <v>423</v>
      </c>
      <c r="AU119" s="228" t="s">
        <v>73</v>
      </c>
      <c r="AY119" s="14" t="s">
        <v>131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4" t="s">
        <v>81</v>
      </c>
      <c r="BK119" s="229">
        <f>ROUND(I119*H119,2)</f>
        <v>0</v>
      </c>
      <c r="BL119" s="14" t="s">
        <v>130</v>
      </c>
      <c r="BM119" s="228" t="s">
        <v>742</v>
      </c>
    </row>
    <row r="120" s="2" customFormat="1" ht="16.5" customHeight="1">
      <c r="A120" s="35"/>
      <c r="B120" s="36"/>
      <c r="C120" s="235" t="s">
        <v>130</v>
      </c>
      <c r="D120" s="235" t="s">
        <v>423</v>
      </c>
      <c r="E120" s="236" t="s">
        <v>743</v>
      </c>
      <c r="F120" s="237" t="s">
        <v>744</v>
      </c>
      <c r="G120" s="238" t="s">
        <v>550</v>
      </c>
      <c r="H120" s="239">
        <v>8</v>
      </c>
      <c r="I120" s="240"/>
      <c r="J120" s="241">
        <f>ROUND(I120*H120,2)</f>
        <v>0</v>
      </c>
      <c r="K120" s="242"/>
      <c r="L120" s="243"/>
      <c r="M120" s="244" t="s">
        <v>1</v>
      </c>
      <c r="N120" s="245" t="s">
        <v>38</v>
      </c>
      <c r="O120" s="88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8" t="s">
        <v>162</v>
      </c>
      <c r="AT120" s="228" t="s">
        <v>423</v>
      </c>
      <c r="AU120" s="228" t="s">
        <v>73</v>
      </c>
      <c r="AY120" s="14" t="s">
        <v>131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14" t="s">
        <v>81</v>
      </c>
      <c r="BK120" s="229">
        <f>ROUND(I120*H120,2)</f>
        <v>0</v>
      </c>
      <c r="BL120" s="14" t="s">
        <v>130</v>
      </c>
      <c r="BM120" s="228" t="s">
        <v>745</v>
      </c>
    </row>
    <row r="121" s="2" customFormat="1" ht="24.15" customHeight="1">
      <c r="A121" s="35"/>
      <c r="B121" s="36"/>
      <c r="C121" s="235" t="s">
        <v>150</v>
      </c>
      <c r="D121" s="235" t="s">
        <v>423</v>
      </c>
      <c r="E121" s="236" t="s">
        <v>746</v>
      </c>
      <c r="F121" s="237" t="s">
        <v>747</v>
      </c>
      <c r="G121" s="238" t="s">
        <v>550</v>
      </c>
      <c r="H121" s="239">
        <v>4</v>
      </c>
      <c r="I121" s="240"/>
      <c r="J121" s="241">
        <f>ROUND(I121*H121,2)</f>
        <v>0</v>
      </c>
      <c r="K121" s="242"/>
      <c r="L121" s="243"/>
      <c r="M121" s="244" t="s">
        <v>1</v>
      </c>
      <c r="N121" s="245" t="s">
        <v>38</v>
      </c>
      <c r="O121" s="88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162</v>
      </c>
      <c r="AT121" s="228" t="s">
        <v>423</v>
      </c>
      <c r="AU121" s="228" t="s">
        <v>73</v>
      </c>
      <c r="AY121" s="14" t="s">
        <v>131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4" t="s">
        <v>81</v>
      </c>
      <c r="BK121" s="229">
        <f>ROUND(I121*H121,2)</f>
        <v>0</v>
      </c>
      <c r="BL121" s="14" t="s">
        <v>130</v>
      </c>
      <c r="BM121" s="228" t="s">
        <v>748</v>
      </c>
    </row>
    <row r="122" s="2" customFormat="1" ht="24.15" customHeight="1">
      <c r="A122" s="35"/>
      <c r="B122" s="36"/>
      <c r="C122" s="235" t="s">
        <v>154</v>
      </c>
      <c r="D122" s="235" t="s">
        <v>423</v>
      </c>
      <c r="E122" s="236" t="s">
        <v>749</v>
      </c>
      <c r="F122" s="237" t="s">
        <v>750</v>
      </c>
      <c r="G122" s="238" t="s">
        <v>550</v>
      </c>
      <c r="H122" s="239">
        <v>2</v>
      </c>
      <c r="I122" s="240"/>
      <c r="J122" s="241">
        <f>ROUND(I122*H122,2)</f>
        <v>0</v>
      </c>
      <c r="K122" s="242"/>
      <c r="L122" s="243"/>
      <c r="M122" s="244" t="s">
        <v>1</v>
      </c>
      <c r="N122" s="245" t="s">
        <v>38</v>
      </c>
      <c r="O122" s="88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162</v>
      </c>
      <c r="AT122" s="228" t="s">
        <v>423</v>
      </c>
      <c r="AU122" s="228" t="s">
        <v>73</v>
      </c>
      <c r="AY122" s="14" t="s">
        <v>131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4" t="s">
        <v>81</v>
      </c>
      <c r="BK122" s="229">
        <f>ROUND(I122*H122,2)</f>
        <v>0</v>
      </c>
      <c r="BL122" s="14" t="s">
        <v>130</v>
      </c>
      <c r="BM122" s="228" t="s">
        <v>751</v>
      </c>
    </row>
    <row r="123" s="2" customFormat="1" ht="21.75" customHeight="1">
      <c r="A123" s="35"/>
      <c r="B123" s="36"/>
      <c r="C123" s="235" t="s">
        <v>158</v>
      </c>
      <c r="D123" s="235" t="s">
        <v>423</v>
      </c>
      <c r="E123" s="236" t="s">
        <v>752</v>
      </c>
      <c r="F123" s="237" t="s">
        <v>753</v>
      </c>
      <c r="G123" s="238" t="s">
        <v>550</v>
      </c>
      <c r="H123" s="239">
        <v>2</v>
      </c>
      <c r="I123" s="240"/>
      <c r="J123" s="241">
        <f>ROUND(I123*H123,2)</f>
        <v>0</v>
      </c>
      <c r="K123" s="242"/>
      <c r="L123" s="243"/>
      <c r="M123" s="244" t="s">
        <v>1</v>
      </c>
      <c r="N123" s="245" t="s">
        <v>38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162</v>
      </c>
      <c r="AT123" s="228" t="s">
        <v>423</v>
      </c>
      <c r="AU123" s="228" t="s">
        <v>73</v>
      </c>
      <c r="AY123" s="14" t="s">
        <v>131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81</v>
      </c>
      <c r="BK123" s="229">
        <f>ROUND(I123*H123,2)</f>
        <v>0</v>
      </c>
      <c r="BL123" s="14" t="s">
        <v>130</v>
      </c>
      <c r="BM123" s="228" t="s">
        <v>754</v>
      </c>
    </row>
    <row r="124" s="2" customFormat="1" ht="16.5" customHeight="1">
      <c r="A124" s="35"/>
      <c r="B124" s="36"/>
      <c r="C124" s="235" t="s">
        <v>162</v>
      </c>
      <c r="D124" s="235" t="s">
        <v>423</v>
      </c>
      <c r="E124" s="236" t="s">
        <v>755</v>
      </c>
      <c r="F124" s="237" t="s">
        <v>756</v>
      </c>
      <c r="G124" s="238" t="s">
        <v>550</v>
      </c>
      <c r="H124" s="239">
        <v>12</v>
      </c>
      <c r="I124" s="240"/>
      <c r="J124" s="241">
        <f>ROUND(I124*H124,2)</f>
        <v>0</v>
      </c>
      <c r="K124" s="242"/>
      <c r="L124" s="243"/>
      <c r="M124" s="244" t="s">
        <v>1</v>
      </c>
      <c r="N124" s="245" t="s">
        <v>38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162</v>
      </c>
      <c r="AT124" s="228" t="s">
        <v>423</v>
      </c>
      <c r="AU124" s="228" t="s">
        <v>73</v>
      </c>
      <c r="AY124" s="14" t="s">
        <v>131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81</v>
      </c>
      <c r="BK124" s="229">
        <f>ROUND(I124*H124,2)</f>
        <v>0</v>
      </c>
      <c r="BL124" s="14" t="s">
        <v>130</v>
      </c>
      <c r="BM124" s="228" t="s">
        <v>757</v>
      </c>
    </row>
    <row r="125" s="2" customFormat="1" ht="24.15" customHeight="1">
      <c r="A125" s="35"/>
      <c r="B125" s="36"/>
      <c r="C125" s="235" t="s">
        <v>166</v>
      </c>
      <c r="D125" s="235" t="s">
        <v>423</v>
      </c>
      <c r="E125" s="236" t="s">
        <v>758</v>
      </c>
      <c r="F125" s="237" t="s">
        <v>759</v>
      </c>
      <c r="G125" s="238" t="s">
        <v>550</v>
      </c>
      <c r="H125" s="239">
        <v>6</v>
      </c>
      <c r="I125" s="240"/>
      <c r="J125" s="241">
        <f>ROUND(I125*H125,2)</f>
        <v>0</v>
      </c>
      <c r="K125" s="242"/>
      <c r="L125" s="243"/>
      <c r="M125" s="244" t="s">
        <v>1</v>
      </c>
      <c r="N125" s="245" t="s">
        <v>38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162</v>
      </c>
      <c r="AT125" s="228" t="s">
        <v>423</v>
      </c>
      <c r="AU125" s="228" t="s">
        <v>73</v>
      </c>
      <c r="AY125" s="14" t="s">
        <v>131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81</v>
      </c>
      <c r="BK125" s="229">
        <f>ROUND(I125*H125,2)</f>
        <v>0</v>
      </c>
      <c r="BL125" s="14" t="s">
        <v>130</v>
      </c>
      <c r="BM125" s="228" t="s">
        <v>760</v>
      </c>
    </row>
    <row r="126" s="2" customFormat="1" ht="16.5" customHeight="1">
      <c r="A126" s="35"/>
      <c r="B126" s="36"/>
      <c r="C126" s="235" t="s">
        <v>170</v>
      </c>
      <c r="D126" s="235" t="s">
        <v>423</v>
      </c>
      <c r="E126" s="236" t="s">
        <v>761</v>
      </c>
      <c r="F126" s="237" t="s">
        <v>762</v>
      </c>
      <c r="G126" s="238" t="s">
        <v>550</v>
      </c>
      <c r="H126" s="239">
        <v>48</v>
      </c>
      <c r="I126" s="240"/>
      <c r="J126" s="241">
        <f>ROUND(I126*H126,2)</f>
        <v>0</v>
      </c>
      <c r="K126" s="242"/>
      <c r="L126" s="243"/>
      <c r="M126" s="244" t="s">
        <v>1</v>
      </c>
      <c r="N126" s="245" t="s">
        <v>38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162</v>
      </c>
      <c r="AT126" s="228" t="s">
        <v>423</v>
      </c>
      <c r="AU126" s="228" t="s">
        <v>73</v>
      </c>
      <c r="AY126" s="14" t="s">
        <v>131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81</v>
      </c>
      <c r="BK126" s="229">
        <f>ROUND(I126*H126,2)</f>
        <v>0</v>
      </c>
      <c r="BL126" s="14" t="s">
        <v>130</v>
      </c>
      <c r="BM126" s="228" t="s">
        <v>763</v>
      </c>
    </row>
    <row r="127" s="2" customFormat="1" ht="24.15" customHeight="1">
      <c r="A127" s="35"/>
      <c r="B127" s="36"/>
      <c r="C127" s="235" t="s">
        <v>174</v>
      </c>
      <c r="D127" s="235" t="s">
        <v>423</v>
      </c>
      <c r="E127" s="236" t="s">
        <v>764</v>
      </c>
      <c r="F127" s="237" t="s">
        <v>765</v>
      </c>
      <c r="G127" s="238" t="s">
        <v>550</v>
      </c>
      <c r="H127" s="239">
        <v>2</v>
      </c>
      <c r="I127" s="240"/>
      <c r="J127" s="241">
        <f>ROUND(I127*H127,2)</f>
        <v>0</v>
      </c>
      <c r="K127" s="242"/>
      <c r="L127" s="243"/>
      <c r="M127" s="244" t="s">
        <v>1</v>
      </c>
      <c r="N127" s="245" t="s">
        <v>38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162</v>
      </c>
      <c r="AT127" s="228" t="s">
        <v>423</v>
      </c>
      <c r="AU127" s="228" t="s">
        <v>73</v>
      </c>
      <c r="AY127" s="14" t="s">
        <v>131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81</v>
      </c>
      <c r="BK127" s="229">
        <f>ROUND(I127*H127,2)</f>
        <v>0</v>
      </c>
      <c r="BL127" s="14" t="s">
        <v>130</v>
      </c>
      <c r="BM127" s="228" t="s">
        <v>766</v>
      </c>
    </row>
    <row r="128" s="2" customFormat="1" ht="24.15" customHeight="1">
      <c r="A128" s="35"/>
      <c r="B128" s="36"/>
      <c r="C128" s="235" t="s">
        <v>178</v>
      </c>
      <c r="D128" s="235" t="s">
        <v>423</v>
      </c>
      <c r="E128" s="236" t="s">
        <v>767</v>
      </c>
      <c r="F128" s="237" t="s">
        <v>768</v>
      </c>
      <c r="G128" s="238" t="s">
        <v>550</v>
      </c>
      <c r="H128" s="239">
        <v>1</v>
      </c>
      <c r="I128" s="240"/>
      <c r="J128" s="241">
        <f>ROUND(I128*H128,2)</f>
        <v>0</v>
      </c>
      <c r="K128" s="242"/>
      <c r="L128" s="243"/>
      <c r="M128" s="244" t="s">
        <v>1</v>
      </c>
      <c r="N128" s="245" t="s">
        <v>38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162</v>
      </c>
      <c r="AT128" s="228" t="s">
        <v>423</v>
      </c>
      <c r="AU128" s="228" t="s">
        <v>73</v>
      </c>
      <c r="AY128" s="14" t="s">
        <v>131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81</v>
      </c>
      <c r="BK128" s="229">
        <f>ROUND(I128*H128,2)</f>
        <v>0</v>
      </c>
      <c r="BL128" s="14" t="s">
        <v>130</v>
      </c>
      <c r="BM128" s="228" t="s">
        <v>769</v>
      </c>
    </row>
    <row r="129" s="2" customFormat="1" ht="24.15" customHeight="1">
      <c r="A129" s="35"/>
      <c r="B129" s="36"/>
      <c r="C129" s="235" t="s">
        <v>182</v>
      </c>
      <c r="D129" s="235" t="s">
        <v>423</v>
      </c>
      <c r="E129" s="236" t="s">
        <v>770</v>
      </c>
      <c r="F129" s="237" t="s">
        <v>771</v>
      </c>
      <c r="G129" s="238" t="s">
        <v>137</v>
      </c>
      <c r="H129" s="239">
        <v>1</v>
      </c>
      <c r="I129" s="240"/>
      <c r="J129" s="241">
        <f>ROUND(I129*H129,2)</f>
        <v>0</v>
      </c>
      <c r="K129" s="242"/>
      <c r="L129" s="243"/>
      <c r="M129" s="244" t="s">
        <v>1</v>
      </c>
      <c r="N129" s="245" t="s">
        <v>38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162</v>
      </c>
      <c r="AT129" s="228" t="s">
        <v>423</v>
      </c>
      <c r="AU129" s="228" t="s">
        <v>73</v>
      </c>
      <c r="AY129" s="14" t="s">
        <v>131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81</v>
      </c>
      <c r="BK129" s="229">
        <f>ROUND(I129*H129,2)</f>
        <v>0</v>
      </c>
      <c r="BL129" s="14" t="s">
        <v>130</v>
      </c>
      <c r="BM129" s="228" t="s">
        <v>772</v>
      </c>
    </row>
    <row r="130" s="2" customFormat="1" ht="24.15" customHeight="1">
      <c r="A130" s="35"/>
      <c r="B130" s="36"/>
      <c r="C130" s="235" t="s">
        <v>346</v>
      </c>
      <c r="D130" s="235" t="s">
        <v>423</v>
      </c>
      <c r="E130" s="236" t="s">
        <v>773</v>
      </c>
      <c r="F130" s="237" t="s">
        <v>774</v>
      </c>
      <c r="G130" s="238" t="s">
        <v>550</v>
      </c>
      <c r="H130" s="239">
        <v>1</v>
      </c>
      <c r="I130" s="240"/>
      <c r="J130" s="241">
        <f>ROUND(I130*H130,2)</f>
        <v>0</v>
      </c>
      <c r="K130" s="242"/>
      <c r="L130" s="243"/>
      <c r="M130" s="244" t="s">
        <v>1</v>
      </c>
      <c r="N130" s="245" t="s">
        <v>38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162</v>
      </c>
      <c r="AT130" s="228" t="s">
        <v>423</v>
      </c>
      <c r="AU130" s="228" t="s">
        <v>73</v>
      </c>
      <c r="AY130" s="14" t="s">
        <v>131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81</v>
      </c>
      <c r="BK130" s="229">
        <f>ROUND(I130*H130,2)</f>
        <v>0</v>
      </c>
      <c r="BL130" s="14" t="s">
        <v>130</v>
      </c>
      <c r="BM130" s="228" t="s">
        <v>775</v>
      </c>
    </row>
    <row r="131" s="2" customFormat="1" ht="16.5" customHeight="1">
      <c r="A131" s="35"/>
      <c r="B131" s="36"/>
      <c r="C131" s="235" t="s">
        <v>350</v>
      </c>
      <c r="D131" s="235" t="s">
        <v>423</v>
      </c>
      <c r="E131" s="236" t="s">
        <v>776</v>
      </c>
      <c r="F131" s="237" t="s">
        <v>777</v>
      </c>
      <c r="G131" s="238" t="s">
        <v>550</v>
      </c>
      <c r="H131" s="239">
        <v>1</v>
      </c>
      <c r="I131" s="240"/>
      <c r="J131" s="241">
        <f>ROUND(I131*H131,2)</f>
        <v>0</v>
      </c>
      <c r="K131" s="242"/>
      <c r="L131" s="243"/>
      <c r="M131" s="244" t="s">
        <v>1</v>
      </c>
      <c r="N131" s="245" t="s">
        <v>38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162</v>
      </c>
      <c r="AT131" s="228" t="s">
        <v>423</v>
      </c>
      <c r="AU131" s="228" t="s">
        <v>73</v>
      </c>
      <c r="AY131" s="14" t="s">
        <v>131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130</v>
      </c>
      <c r="BM131" s="228" t="s">
        <v>778</v>
      </c>
    </row>
    <row r="132" s="2" customFormat="1" ht="21.75" customHeight="1">
      <c r="A132" s="35"/>
      <c r="B132" s="36"/>
      <c r="C132" s="235" t="s">
        <v>354</v>
      </c>
      <c r="D132" s="235" t="s">
        <v>423</v>
      </c>
      <c r="E132" s="236" t="s">
        <v>779</v>
      </c>
      <c r="F132" s="237" t="s">
        <v>780</v>
      </c>
      <c r="G132" s="238" t="s">
        <v>550</v>
      </c>
      <c r="H132" s="239">
        <v>1</v>
      </c>
      <c r="I132" s="240"/>
      <c r="J132" s="241">
        <f>ROUND(I132*H132,2)</f>
        <v>0</v>
      </c>
      <c r="K132" s="242"/>
      <c r="L132" s="243"/>
      <c r="M132" s="244" t="s">
        <v>1</v>
      </c>
      <c r="N132" s="245" t="s">
        <v>38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162</v>
      </c>
      <c r="AT132" s="228" t="s">
        <v>423</v>
      </c>
      <c r="AU132" s="228" t="s">
        <v>73</v>
      </c>
      <c r="AY132" s="14" t="s">
        <v>131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81</v>
      </c>
      <c r="BK132" s="229">
        <f>ROUND(I132*H132,2)</f>
        <v>0</v>
      </c>
      <c r="BL132" s="14" t="s">
        <v>130</v>
      </c>
      <c r="BM132" s="228" t="s">
        <v>781</v>
      </c>
    </row>
    <row r="133" s="2" customFormat="1" ht="21.75" customHeight="1">
      <c r="A133" s="35"/>
      <c r="B133" s="36"/>
      <c r="C133" s="235" t="s">
        <v>358</v>
      </c>
      <c r="D133" s="235" t="s">
        <v>423</v>
      </c>
      <c r="E133" s="236" t="s">
        <v>782</v>
      </c>
      <c r="F133" s="237" t="s">
        <v>783</v>
      </c>
      <c r="G133" s="238" t="s">
        <v>550</v>
      </c>
      <c r="H133" s="239">
        <v>1</v>
      </c>
      <c r="I133" s="240"/>
      <c r="J133" s="241">
        <f>ROUND(I133*H133,2)</f>
        <v>0</v>
      </c>
      <c r="K133" s="242"/>
      <c r="L133" s="243"/>
      <c r="M133" s="244" t="s">
        <v>1</v>
      </c>
      <c r="N133" s="245" t="s">
        <v>38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162</v>
      </c>
      <c r="AT133" s="228" t="s">
        <v>423</v>
      </c>
      <c r="AU133" s="228" t="s">
        <v>73</v>
      </c>
      <c r="AY133" s="14" t="s">
        <v>131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130</v>
      </c>
      <c r="BM133" s="228" t="s">
        <v>784</v>
      </c>
    </row>
    <row r="134" s="2" customFormat="1" ht="16.5" customHeight="1">
      <c r="A134" s="35"/>
      <c r="B134" s="36"/>
      <c r="C134" s="235" t="s">
        <v>362</v>
      </c>
      <c r="D134" s="235" t="s">
        <v>423</v>
      </c>
      <c r="E134" s="236" t="s">
        <v>785</v>
      </c>
      <c r="F134" s="237" t="s">
        <v>786</v>
      </c>
      <c r="G134" s="238" t="s">
        <v>550</v>
      </c>
      <c r="H134" s="239">
        <v>1</v>
      </c>
      <c r="I134" s="240"/>
      <c r="J134" s="241">
        <f>ROUND(I134*H134,2)</f>
        <v>0</v>
      </c>
      <c r="K134" s="242"/>
      <c r="L134" s="243"/>
      <c r="M134" s="244" t="s">
        <v>1</v>
      </c>
      <c r="N134" s="245" t="s">
        <v>38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162</v>
      </c>
      <c r="AT134" s="228" t="s">
        <v>423</v>
      </c>
      <c r="AU134" s="228" t="s">
        <v>73</v>
      </c>
      <c r="AY134" s="14" t="s">
        <v>131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81</v>
      </c>
      <c r="BK134" s="229">
        <f>ROUND(I134*H134,2)</f>
        <v>0</v>
      </c>
      <c r="BL134" s="14" t="s">
        <v>130</v>
      </c>
      <c r="BM134" s="228" t="s">
        <v>787</v>
      </c>
    </row>
    <row r="135" s="2" customFormat="1" ht="21.75" customHeight="1">
      <c r="A135" s="35"/>
      <c r="B135" s="36"/>
      <c r="C135" s="235" t="s">
        <v>366</v>
      </c>
      <c r="D135" s="235" t="s">
        <v>423</v>
      </c>
      <c r="E135" s="236" t="s">
        <v>788</v>
      </c>
      <c r="F135" s="237" t="s">
        <v>789</v>
      </c>
      <c r="G135" s="238" t="s">
        <v>550</v>
      </c>
      <c r="H135" s="239">
        <v>1</v>
      </c>
      <c r="I135" s="240"/>
      <c r="J135" s="241">
        <f>ROUND(I135*H135,2)</f>
        <v>0</v>
      </c>
      <c r="K135" s="242"/>
      <c r="L135" s="243"/>
      <c r="M135" s="244" t="s">
        <v>1</v>
      </c>
      <c r="N135" s="245" t="s">
        <v>38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162</v>
      </c>
      <c r="AT135" s="228" t="s">
        <v>423</v>
      </c>
      <c r="AU135" s="228" t="s">
        <v>73</v>
      </c>
      <c r="AY135" s="14" t="s">
        <v>131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81</v>
      </c>
      <c r="BK135" s="229">
        <f>ROUND(I135*H135,2)</f>
        <v>0</v>
      </c>
      <c r="BL135" s="14" t="s">
        <v>130</v>
      </c>
      <c r="BM135" s="228" t="s">
        <v>790</v>
      </c>
    </row>
    <row r="136" s="2" customFormat="1" ht="24.15" customHeight="1">
      <c r="A136" s="35"/>
      <c r="B136" s="36"/>
      <c r="C136" s="235" t="s">
        <v>370</v>
      </c>
      <c r="D136" s="235" t="s">
        <v>423</v>
      </c>
      <c r="E136" s="236" t="s">
        <v>791</v>
      </c>
      <c r="F136" s="237" t="s">
        <v>792</v>
      </c>
      <c r="G136" s="238" t="s">
        <v>550</v>
      </c>
      <c r="H136" s="239">
        <v>1</v>
      </c>
      <c r="I136" s="240"/>
      <c r="J136" s="241">
        <f>ROUND(I136*H136,2)</f>
        <v>0</v>
      </c>
      <c r="K136" s="242"/>
      <c r="L136" s="243"/>
      <c r="M136" s="244" t="s">
        <v>1</v>
      </c>
      <c r="N136" s="245" t="s">
        <v>38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162</v>
      </c>
      <c r="AT136" s="228" t="s">
        <v>423</v>
      </c>
      <c r="AU136" s="228" t="s">
        <v>73</v>
      </c>
      <c r="AY136" s="14" t="s">
        <v>131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81</v>
      </c>
      <c r="BK136" s="229">
        <f>ROUND(I136*H136,2)</f>
        <v>0</v>
      </c>
      <c r="BL136" s="14" t="s">
        <v>130</v>
      </c>
      <c r="BM136" s="228" t="s">
        <v>793</v>
      </c>
    </row>
    <row r="137" s="2" customFormat="1" ht="21.75" customHeight="1">
      <c r="A137" s="35"/>
      <c r="B137" s="36"/>
      <c r="C137" s="235" t="s">
        <v>374</v>
      </c>
      <c r="D137" s="235" t="s">
        <v>423</v>
      </c>
      <c r="E137" s="236" t="s">
        <v>794</v>
      </c>
      <c r="F137" s="237" t="s">
        <v>795</v>
      </c>
      <c r="G137" s="238" t="s">
        <v>550</v>
      </c>
      <c r="H137" s="239">
        <v>1</v>
      </c>
      <c r="I137" s="240"/>
      <c r="J137" s="241">
        <f>ROUND(I137*H137,2)</f>
        <v>0</v>
      </c>
      <c r="K137" s="242"/>
      <c r="L137" s="243"/>
      <c r="M137" s="244" t="s">
        <v>1</v>
      </c>
      <c r="N137" s="245" t="s">
        <v>38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162</v>
      </c>
      <c r="AT137" s="228" t="s">
        <v>423</v>
      </c>
      <c r="AU137" s="228" t="s">
        <v>73</v>
      </c>
      <c r="AY137" s="14" t="s">
        <v>131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81</v>
      </c>
      <c r="BK137" s="229">
        <f>ROUND(I137*H137,2)</f>
        <v>0</v>
      </c>
      <c r="BL137" s="14" t="s">
        <v>130</v>
      </c>
      <c r="BM137" s="228" t="s">
        <v>796</v>
      </c>
    </row>
    <row r="138" s="2" customFormat="1" ht="24.15" customHeight="1">
      <c r="A138" s="35"/>
      <c r="B138" s="36"/>
      <c r="C138" s="216" t="s">
        <v>190</v>
      </c>
      <c r="D138" s="216" t="s">
        <v>134</v>
      </c>
      <c r="E138" s="217" t="s">
        <v>797</v>
      </c>
      <c r="F138" s="218" t="s">
        <v>798</v>
      </c>
      <c r="G138" s="219" t="s">
        <v>550</v>
      </c>
      <c r="H138" s="220">
        <v>1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38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130</v>
      </c>
      <c r="AT138" s="228" t="s">
        <v>134</v>
      </c>
      <c r="AU138" s="228" t="s">
        <v>73</v>
      </c>
      <c r="AY138" s="14" t="s">
        <v>131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81</v>
      </c>
      <c r="BK138" s="229">
        <f>ROUND(I138*H138,2)</f>
        <v>0</v>
      </c>
      <c r="BL138" s="14" t="s">
        <v>130</v>
      </c>
      <c r="BM138" s="228" t="s">
        <v>799</v>
      </c>
    </row>
    <row r="139" s="2" customFormat="1" ht="24.15" customHeight="1">
      <c r="A139" s="35"/>
      <c r="B139" s="36"/>
      <c r="C139" s="216" t="s">
        <v>279</v>
      </c>
      <c r="D139" s="216" t="s">
        <v>134</v>
      </c>
      <c r="E139" s="217" t="s">
        <v>800</v>
      </c>
      <c r="F139" s="218" t="s">
        <v>801</v>
      </c>
      <c r="G139" s="219" t="s">
        <v>550</v>
      </c>
      <c r="H139" s="220">
        <v>1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38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130</v>
      </c>
      <c r="AT139" s="228" t="s">
        <v>134</v>
      </c>
      <c r="AU139" s="228" t="s">
        <v>73</v>
      </c>
      <c r="AY139" s="14" t="s">
        <v>131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81</v>
      </c>
      <c r="BK139" s="229">
        <f>ROUND(I139*H139,2)</f>
        <v>0</v>
      </c>
      <c r="BL139" s="14" t="s">
        <v>130</v>
      </c>
      <c r="BM139" s="228" t="s">
        <v>802</v>
      </c>
    </row>
    <row r="140" s="2" customFormat="1" ht="21.75" customHeight="1">
      <c r="A140" s="35"/>
      <c r="B140" s="36"/>
      <c r="C140" s="216" t="s">
        <v>287</v>
      </c>
      <c r="D140" s="216" t="s">
        <v>134</v>
      </c>
      <c r="E140" s="217" t="s">
        <v>803</v>
      </c>
      <c r="F140" s="218" t="s">
        <v>804</v>
      </c>
      <c r="G140" s="219" t="s">
        <v>550</v>
      </c>
      <c r="H140" s="220">
        <v>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38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130</v>
      </c>
      <c r="AT140" s="228" t="s">
        <v>134</v>
      </c>
      <c r="AU140" s="228" t="s">
        <v>73</v>
      </c>
      <c r="AY140" s="14" t="s">
        <v>131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81</v>
      </c>
      <c r="BK140" s="229">
        <f>ROUND(I140*H140,2)</f>
        <v>0</v>
      </c>
      <c r="BL140" s="14" t="s">
        <v>130</v>
      </c>
      <c r="BM140" s="228" t="s">
        <v>805</v>
      </c>
    </row>
    <row r="141" s="2" customFormat="1" ht="24.15" customHeight="1">
      <c r="A141" s="35"/>
      <c r="B141" s="36"/>
      <c r="C141" s="216" t="s">
        <v>294</v>
      </c>
      <c r="D141" s="216" t="s">
        <v>134</v>
      </c>
      <c r="E141" s="217" t="s">
        <v>806</v>
      </c>
      <c r="F141" s="218" t="s">
        <v>807</v>
      </c>
      <c r="G141" s="219" t="s">
        <v>550</v>
      </c>
      <c r="H141" s="220">
        <v>1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38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130</v>
      </c>
      <c r="AT141" s="228" t="s">
        <v>134</v>
      </c>
      <c r="AU141" s="228" t="s">
        <v>73</v>
      </c>
      <c r="AY141" s="14" t="s">
        <v>131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81</v>
      </c>
      <c r="BK141" s="229">
        <f>ROUND(I141*H141,2)</f>
        <v>0</v>
      </c>
      <c r="BL141" s="14" t="s">
        <v>130</v>
      </c>
      <c r="BM141" s="228" t="s">
        <v>808</v>
      </c>
    </row>
    <row r="142" s="2" customFormat="1" ht="24.15" customHeight="1">
      <c r="A142" s="35"/>
      <c r="B142" s="36"/>
      <c r="C142" s="216" t="s">
        <v>302</v>
      </c>
      <c r="D142" s="216" t="s">
        <v>134</v>
      </c>
      <c r="E142" s="217" t="s">
        <v>809</v>
      </c>
      <c r="F142" s="218" t="s">
        <v>810</v>
      </c>
      <c r="G142" s="219" t="s">
        <v>550</v>
      </c>
      <c r="H142" s="220">
        <v>1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38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130</v>
      </c>
      <c r="AT142" s="228" t="s">
        <v>134</v>
      </c>
      <c r="AU142" s="228" t="s">
        <v>73</v>
      </c>
      <c r="AY142" s="14" t="s">
        <v>131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81</v>
      </c>
      <c r="BK142" s="229">
        <f>ROUND(I142*H142,2)</f>
        <v>0</v>
      </c>
      <c r="BL142" s="14" t="s">
        <v>130</v>
      </c>
      <c r="BM142" s="228" t="s">
        <v>811</v>
      </c>
    </row>
    <row r="143" s="2" customFormat="1" ht="24.15" customHeight="1">
      <c r="A143" s="35"/>
      <c r="B143" s="36"/>
      <c r="C143" s="216" t="s">
        <v>207</v>
      </c>
      <c r="D143" s="216" t="s">
        <v>134</v>
      </c>
      <c r="E143" s="217" t="s">
        <v>812</v>
      </c>
      <c r="F143" s="218" t="s">
        <v>813</v>
      </c>
      <c r="G143" s="219" t="s">
        <v>550</v>
      </c>
      <c r="H143" s="220">
        <v>1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38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130</v>
      </c>
      <c r="AT143" s="228" t="s">
        <v>134</v>
      </c>
      <c r="AU143" s="228" t="s">
        <v>73</v>
      </c>
      <c r="AY143" s="14" t="s">
        <v>131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81</v>
      </c>
      <c r="BK143" s="229">
        <f>ROUND(I143*H143,2)</f>
        <v>0</v>
      </c>
      <c r="BL143" s="14" t="s">
        <v>130</v>
      </c>
      <c r="BM143" s="228" t="s">
        <v>814</v>
      </c>
    </row>
    <row r="144" s="2" customFormat="1" ht="21.75" customHeight="1">
      <c r="A144" s="35"/>
      <c r="B144" s="36"/>
      <c r="C144" s="216" t="s">
        <v>306</v>
      </c>
      <c r="D144" s="216" t="s">
        <v>134</v>
      </c>
      <c r="E144" s="217" t="s">
        <v>815</v>
      </c>
      <c r="F144" s="218" t="s">
        <v>816</v>
      </c>
      <c r="G144" s="219" t="s">
        <v>550</v>
      </c>
      <c r="H144" s="220">
        <v>1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38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130</v>
      </c>
      <c r="AT144" s="228" t="s">
        <v>134</v>
      </c>
      <c r="AU144" s="228" t="s">
        <v>73</v>
      </c>
      <c r="AY144" s="14" t="s">
        <v>131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81</v>
      </c>
      <c r="BK144" s="229">
        <f>ROUND(I144*H144,2)</f>
        <v>0</v>
      </c>
      <c r="BL144" s="14" t="s">
        <v>130</v>
      </c>
      <c r="BM144" s="228" t="s">
        <v>817</v>
      </c>
    </row>
    <row r="145" s="2" customFormat="1" ht="24.15" customHeight="1">
      <c r="A145" s="35"/>
      <c r="B145" s="36"/>
      <c r="C145" s="216" t="s">
        <v>314</v>
      </c>
      <c r="D145" s="216" t="s">
        <v>134</v>
      </c>
      <c r="E145" s="217" t="s">
        <v>818</v>
      </c>
      <c r="F145" s="218" t="s">
        <v>819</v>
      </c>
      <c r="G145" s="219" t="s">
        <v>550</v>
      </c>
      <c r="H145" s="220">
        <v>1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38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130</v>
      </c>
      <c r="AT145" s="228" t="s">
        <v>134</v>
      </c>
      <c r="AU145" s="228" t="s">
        <v>73</v>
      </c>
      <c r="AY145" s="14" t="s">
        <v>131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81</v>
      </c>
      <c r="BK145" s="229">
        <f>ROUND(I145*H145,2)</f>
        <v>0</v>
      </c>
      <c r="BL145" s="14" t="s">
        <v>130</v>
      </c>
      <c r="BM145" s="228" t="s">
        <v>820</v>
      </c>
    </row>
    <row r="146" s="2" customFormat="1" ht="24.15" customHeight="1">
      <c r="A146" s="35"/>
      <c r="B146" s="36"/>
      <c r="C146" s="216" t="s">
        <v>322</v>
      </c>
      <c r="D146" s="216" t="s">
        <v>134</v>
      </c>
      <c r="E146" s="217" t="s">
        <v>821</v>
      </c>
      <c r="F146" s="218" t="s">
        <v>798</v>
      </c>
      <c r="G146" s="219" t="s">
        <v>550</v>
      </c>
      <c r="H146" s="220">
        <v>1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38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130</v>
      </c>
      <c r="AT146" s="228" t="s">
        <v>134</v>
      </c>
      <c r="AU146" s="228" t="s">
        <v>73</v>
      </c>
      <c r="AY146" s="14" t="s">
        <v>131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81</v>
      </c>
      <c r="BK146" s="229">
        <f>ROUND(I146*H146,2)</f>
        <v>0</v>
      </c>
      <c r="BL146" s="14" t="s">
        <v>130</v>
      </c>
      <c r="BM146" s="228" t="s">
        <v>822</v>
      </c>
    </row>
    <row r="147" s="2" customFormat="1" ht="24.15" customHeight="1">
      <c r="A147" s="35"/>
      <c r="B147" s="36"/>
      <c r="C147" s="216" t="s">
        <v>326</v>
      </c>
      <c r="D147" s="216" t="s">
        <v>134</v>
      </c>
      <c r="E147" s="217" t="s">
        <v>823</v>
      </c>
      <c r="F147" s="218" t="s">
        <v>824</v>
      </c>
      <c r="G147" s="219" t="s">
        <v>550</v>
      </c>
      <c r="H147" s="220">
        <v>1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38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130</v>
      </c>
      <c r="AT147" s="228" t="s">
        <v>134</v>
      </c>
      <c r="AU147" s="228" t="s">
        <v>73</v>
      </c>
      <c r="AY147" s="14" t="s">
        <v>131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81</v>
      </c>
      <c r="BK147" s="229">
        <f>ROUND(I147*H147,2)</f>
        <v>0</v>
      </c>
      <c r="BL147" s="14" t="s">
        <v>130</v>
      </c>
      <c r="BM147" s="228" t="s">
        <v>825</v>
      </c>
    </row>
    <row r="148" s="2" customFormat="1" ht="21.75" customHeight="1">
      <c r="A148" s="35"/>
      <c r="B148" s="36"/>
      <c r="C148" s="216" t="s">
        <v>334</v>
      </c>
      <c r="D148" s="216" t="s">
        <v>134</v>
      </c>
      <c r="E148" s="217" t="s">
        <v>826</v>
      </c>
      <c r="F148" s="218" t="s">
        <v>827</v>
      </c>
      <c r="G148" s="219" t="s">
        <v>550</v>
      </c>
      <c r="H148" s="220">
        <v>1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38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130</v>
      </c>
      <c r="AT148" s="228" t="s">
        <v>134</v>
      </c>
      <c r="AU148" s="228" t="s">
        <v>73</v>
      </c>
      <c r="AY148" s="14" t="s">
        <v>131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81</v>
      </c>
      <c r="BK148" s="229">
        <f>ROUND(I148*H148,2)</f>
        <v>0</v>
      </c>
      <c r="BL148" s="14" t="s">
        <v>130</v>
      </c>
      <c r="BM148" s="228" t="s">
        <v>828</v>
      </c>
    </row>
    <row r="149" s="2" customFormat="1" ht="24.15" customHeight="1">
      <c r="A149" s="35"/>
      <c r="B149" s="36"/>
      <c r="C149" s="216" t="s">
        <v>378</v>
      </c>
      <c r="D149" s="216" t="s">
        <v>134</v>
      </c>
      <c r="E149" s="217" t="s">
        <v>829</v>
      </c>
      <c r="F149" s="218" t="s">
        <v>830</v>
      </c>
      <c r="G149" s="219" t="s">
        <v>550</v>
      </c>
      <c r="H149" s="220">
        <v>1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38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130</v>
      </c>
      <c r="AT149" s="228" t="s">
        <v>134</v>
      </c>
      <c r="AU149" s="228" t="s">
        <v>73</v>
      </c>
      <c r="AY149" s="14" t="s">
        <v>131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81</v>
      </c>
      <c r="BK149" s="229">
        <f>ROUND(I149*H149,2)</f>
        <v>0</v>
      </c>
      <c r="BL149" s="14" t="s">
        <v>130</v>
      </c>
      <c r="BM149" s="228" t="s">
        <v>831</v>
      </c>
    </row>
    <row r="150" s="2" customFormat="1" ht="21.75" customHeight="1">
      <c r="A150" s="35"/>
      <c r="B150" s="36"/>
      <c r="C150" s="216" t="s">
        <v>386</v>
      </c>
      <c r="D150" s="216" t="s">
        <v>134</v>
      </c>
      <c r="E150" s="217" t="s">
        <v>832</v>
      </c>
      <c r="F150" s="218" t="s">
        <v>833</v>
      </c>
      <c r="G150" s="219" t="s">
        <v>550</v>
      </c>
      <c r="H150" s="220">
        <v>1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38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130</v>
      </c>
      <c r="AT150" s="228" t="s">
        <v>134</v>
      </c>
      <c r="AU150" s="228" t="s">
        <v>73</v>
      </c>
      <c r="AY150" s="14" t="s">
        <v>131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81</v>
      </c>
      <c r="BK150" s="229">
        <f>ROUND(I150*H150,2)</f>
        <v>0</v>
      </c>
      <c r="BL150" s="14" t="s">
        <v>130</v>
      </c>
      <c r="BM150" s="228" t="s">
        <v>834</v>
      </c>
    </row>
    <row r="151" s="2" customFormat="1" ht="24.15" customHeight="1">
      <c r="A151" s="35"/>
      <c r="B151" s="36"/>
      <c r="C151" s="216" t="s">
        <v>394</v>
      </c>
      <c r="D151" s="216" t="s">
        <v>134</v>
      </c>
      <c r="E151" s="217" t="s">
        <v>835</v>
      </c>
      <c r="F151" s="218" t="s">
        <v>836</v>
      </c>
      <c r="G151" s="219" t="s">
        <v>550</v>
      </c>
      <c r="H151" s="220">
        <v>1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38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130</v>
      </c>
      <c r="AT151" s="228" t="s">
        <v>134</v>
      </c>
      <c r="AU151" s="228" t="s">
        <v>73</v>
      </c>
      <c r="AY151" s="14" t="s">
        <v>131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81</v>
      </c>
      <c r="BK151" s="229">
        <f>ROUND(I151*H151,2)</f>
        <v>0</v>
      </c>
      <c r="BL151" s="14" t="s">
        <v>130</v>
      </c>
      <c r="BM151" s="228" t="s">
        <v>837</v>
      </c>
    </row>
    <row r="152" s="2" customFormat="1" ht="24.15" customHeight="1">
      <c r="A152" s="35"/>
      <c r="B152" s="36"/>
      <c r="C152" s="216" t="s">
        <v>402</v>
      </c>
      <c r="D152" s="216" t="s">
        <v>134</v>
      </c>
      <c r="E152" s="217" t="s">
        <v>838</v>
      </c>
      <c r="F152" s="218" t="s">
        <v>839</v>
      </c>
      <c r="G152" s="219" t="s">
        <v>550</v>
      </c>
      <c r="H152" s="220">
        <v>1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38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130</v>
      </c>
      <c r="AT152" s="228" t="s">
        <v>134</v>
      </c>
      <c r="AU152" s="228" t="s">
        <v>73</v>
      </c>
      <c r="AY152" s="14" t="s">
        <v>131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81</v>
      </c>
      <c r="BK152" s="229">
        <f>ROUND(I152*H152,2)</f>
        <v>0</v>
      </c>
      <c r="BL152" s="14" t="s">
        <v>130</v>
      </c>
      <c r="BM152" s="228" t="s">
        <v>840</v>
      </c>
    </row>
    <row r="153" s="2" customFormat="1" ht="21.75" customHeight="1">
      <c r="A153" s="35"/>
      <c r="B153" s="36"/>
      <c r="C153" s="216" t="s">
        <v>410</v>
      </c>
      <c r="D153" s="216" t="s">
        <v>134</v>
      </c>
      <c r="E153" s="217" t="s">
        <v>841</v>
      </c>
      <c r="F153" s="218" t="s">
        <v>842</v>
      </c>
      <c r="G153" s="219" t="s">
        <v>550</v>
      </c>
      <c r="H153" s="220">
        <v>1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38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130</v>
      </c>
      <c r="AT153" s="228" t="s">
        <v>134</v>
      </c>
      <c r="AU153" s="228" t="s">
        <v>73</v>
      </c>
      <c r="AY153" s="14" t="s">
        <v>131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81</v>
      </c>
      <c r="BK153" s="229">
        <f>ROUND(I153*H153,2)</f>
        <v>0</v>
      </c>
      <c r="BL153" s="14" t="s">
        <v>130</v>
      </c>
      <c r="BM153" s="228" t="s">
        <v>843</v>
      </c>
    </row>
    <row r="154" s="2" customFormat="1" ht="21.75" customHeight="1">
      <c r="A154" s="35"/>
      <c r="B154" s="36"/>
      <c r="C154" s="216" t="s">
        <v>418</v>
      </c>
      <c r="D154" s="216" t="s">
        <v>134</v>
      </c>
      <c r="E154" s="217" t="s">
        <v>844</v>
      </c>
      <c r="F154" s="218" t="s">
        <v>845</v>
      </c>
      <c r="G154" s="219" t="s">
        <v>550</v>
      </c>
      <c r="H154" s="220">
        <v>1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38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130</v>
      </c>
      <c r="AT154" s="228" t="s">
        <v>134</v>
      </c>
      <c r="AU154" s="228" t="s">
        <v>73</v>
      </c>
      <c r="AY154" s="14" t="s">
        <v>131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81</v>
      </c>
      <c r="BK154" s="229">
        <f>ROUND(I154*H154,2)</f>
        <v>0</v>
      </c>
      <c r="BL154" s="14" t="s">
        <v>130</v>
      </c>
      <c r="BM154" s="228" t="s">
        <v>846</v>
      </c>
    </row>
    <row r="155" s="2" customFormat="1" ht="24.15" customHeight="1">
      <c r="A155" s="35"/>
      <c r="B155" s="36"/>
      <c r="C155" s="216" t="s">
        <v>427</v>
      </c>
      <c r="D155" s="216" t="s">
        <v>134</v>
      </c>
      <c r="E155" s="217" t="s">
        <v>847</v>
      </c>
      <c r="F155" s="218" t="s">
        <v>848</v>
      </c>
      <c r="G155" s="219" t="s">
        <v>550</v>
      </c>
      <c r="H155" s="220">
        <v>1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38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130</v>
      </c>
      <c r="AT155" s="228" t="s">
        <v>134</v>
      </c>
      <c r="AU155" s="228" t="s">
        <v>73</v>
      </c>
      <c r="AY155" s="14" t="s">
        <v>131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81</v>
      </c>
      <c r="BK155" s="229">
        <f>ROUND(I155*H155,2)</f>
        <v>0</v>
      </c>
      <c r="BL155" s="14" t="s">
        <v>130</v>
      </c>
      <c r="BM155" s="228" t="s">
        <v>849</v>
      </c>
    </row>
    <row r="156" s="2" customFormat="1" ht="24.15" customHeight="1">
      <c r="A156" s="35"/>
      <c r="B156" s="36"/>
      <c r="C156" s="216" t="s">
        <v>435</v>
      </c>
      <c r="D156" s="216" t="s">
        <v>134</v>
      </c>
      <c r="E156" s="217" t="s">
        <v>850</v>
      </c>
      <c r="F156" s="218" t="s">
        <v>851</v>
      </c>
      <c r="G156" s="219" t="s">
        <v>550</v>
      </c>
      <c r="H156" s="220">
        <v>1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38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130</v>
      </c>
      <c r="AT156" s="228" t="s">
        <v>134</v>
      </c>
      <c r="AU156" s="228" t="s">
        <v>73</v>
      </c>
      <c r="AY156" s="14" t="s">
        <v>131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81</v>
      </c>
      <c r="BK156" s="229">
        <f>ROUND(I156*H156,2)</f>
        <v>0</v>
      </c>
      <c r="BL156" s="14" t="s">
        <v>130</v>
      </c>
      <c r="BM156" s="228" t="s">
        <v>852</v>
      </c>
    </row>
    <row r="157" s="2" customFormat="1" ht="24.15" customHeight="1">
      <c r="A157" s="35"/>
      <c r="B157" s="36"/>
      <c r="C157" s="216" t="s">
        <v>194</v>
      </c>
      <c r="D157" s="216" t="s">
        <v>134</v>
      </c>
      <c r="E157" s="217" t="s">
        <v>853</v>
      </c>
      <c r="F157" s="218" t="s">
        <v>854</v>
      </c>
      <c r="G157" s="219" t="s">
        <v>550</v>
      </c>
      <c r="H157" s="220">
        <v>1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38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130</v>
      </c>
      <c r="AT157" s="228" t="s">
        <v>134</v>
      </c>
      <c r="AU157" s="228" t="s">
        <v>73</v>
      </c>
      <c r="AY157" s="14" t="s">
        <v>131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81</v>
      </c>
      <c r="BK157" s="229">
        <f>ROUND(I157*H157,2)</f>
        <v>0</v>
      </c>
      <c r="BL157" s="14" t="s">
        <v>130</v>
      </c>
      <c r="BM157" s="228" t="s">
        <v>855</v>
      </c>
    </row>
    <row r="158" s="2" customFormat="1" ht="24.15" customHeight="1">
      <c r="A158" s="35"/>
      <c r="B158" s="36"/>
      <c r="C158" s="216" t="s">
        <v>283</v>
      </c>
      <c r="D158" s="216" t="s">
        <v>134</v>
      </c>
      <c r="E158" s="217" t="s">
        <v>856</v>
      </c>
      <c r="F158" s="218" t="s">
        <v>857</v>
      </c>
      <c r="G158" s="219" t="s">
        <v>550</v>
      </c>
      <c r="H158" s="220">
        <v>1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38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130</v>
      </c>
      <c r="AT158" s="228" t="s">
        <v>134</v>
      </c>
      <c r="AU158" s="228" t="s">
        <v>73</v>
      </c>
      <c r="AY158" s="14" t="s">
        <v>131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81</v>
      </c>
      <c r="BK158" s="229">
        <f>ROUND(I158*H158,2)</f>
        <v>0</v>
      </c>
      <c r="BL158" s="14" t="s">
        <v>130</v>
      </c>
      <c r="BM158" s="228" t="s">
        <v>858</v>
      </c>
    </row>
    <row r="159" s="2" customFormat="1" ht="24.15" customHeight="1">
      <c r="A159" s="35"/>
      <c r="B159" s="36"/>
      <c r="C159" s="216" t="s">
        <v>7</v>
      </c>
      <c r="D159" s="216" t="s">
        <v>134</v>
      </c>
      <c r="E159" s="217" t="s">
        <v>859</v>
      </c>
      <c r="F159" s="218" t="s">
        <v>860</v>
      </c>
      <c r="G159" s="219" t="s">
        <v>550</v>
      </c>
      <c r="H159" s="220">
        <v>1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38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130</v>
      </c>
      <c r="AT159" s="228" t="s">
        <v>134</v>
      </c>
      <c r="AU159" s="228" t="s">
        <v>73</v>
      </c>
      <c r="AY159" s="14" t="s">
        <v>131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81</v>
      </c>
      <c r="BK159" s="229">
        <f>ROUND(I159*H159,2)</f>
        <v>0</v>
      </c>
      <c r="BL159" s="14" t="s">
        <v>130</v>
      </c>
      <c r="BM159" s="228" t="s">
        <v>861</v>
      </c>
    </row>
    <row r="160" s="2" customFormat="1" ht="24.15" customHeight="1">
      <c r="A160" s="35"/>
      <c r="B160" s="36"/>
      <c r="C160" s="216" t="s">
        <v>298</v>
      </c>
      <c r="D160" s="216" t="s">
        <v>134</v>
      </c>
      <c r="E160" s="217" t="s">
        <v>862</v>
      </c>
      <c r="F160" s="218" t="s">
        <v>863</v>
      </c>
      <c r="G160" s="219" t="s">
        <v>550</v>
      </c>
      <c r="H160" s="220">
        <v>1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38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130</v>
      </c>
      <c r="AT160" s="228" t="s">
        <v>134</v>
      </c>
      <c r="AU160" s="228" t="s">
        <v>73</v>
      </c>
      <c r="AY160" s="14" t="s">
        <v>131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81</v>
      </c>
      <c r="BK160" s="229">
        <f>ROUND(I160*H160,2)</f>
        <v>0</v>
      </c>
      <c r="BL160" s="14" t="s">
        <v>130</v>
      </c>
      <c r="BM160" s="228" t="s">
        <v>864</v>
      </c>
    </row>
    <row r="161" s="2" customFormat="1" ht="24.15" customHeight="1">
      <c r="A161" s="35"/>
      <c r="B161" s="36"/>
      <c r="C161" s="216" t="s">
        <v>202</v>
      </c>
      <c r="D161" s="216" t="s">
        <v>134</v>
      </c>
      <c r="E161" s="217" t="s">
        <v>865</v>
      </c>
      <c r="F161" s="218" t="s">
        <v>866</v>
      </c>
      <c r="G161" s="219" t="s">
        <v>550</v>
      </c>
      <c r="H161" s="220">
        <v>1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38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130</v>
      </c>
      <c r="AT161" s="228" t="s">
        <v>134</v>
      </c>
      <c r="AU161" s="228" t="s">
        <v>73</v>
      </c>
      <c r="AY161" s="14" t="s">
        <v>131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81</v>
      </c>
      <c r="BK161" s="229">
        <f>ROUND(I161*H161,2)</f>
        <v>0</v>
      </c>
      <c r="BL161" s="14" t="s">
        <v>130</v>
      </c>
      <c r="BM161" s="228" t="s">
        <v>867</v>
      </c>
    </row>
    <row r="162" s="2" customFormat="1" ht="24.15" customHeight="1">
      <c r="A162" s="35"/>
      <c r="B162" s="36"/>
      <c r="C162" s="216" t="s">
        <v>211</v>
      </c>
      <c r="D162" s="216" t="s">
        <v>134</v>
      </c>
      <c r="E162" s="217" t="s">
        <v>868</v>
      </c>
      <c r="F162" s="218" t="s">
        <v>869</v>
      </c>
      <c r="G162" s="219" t="s">
        <v>550</v>
      </c>
      <c r="H162" s="220">
        <v>1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38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130</v>
      </c>
      <c r="AT162" s="228" t="s">
        <v>134</v>
      </c>
      <c r="AU162" s="228" t="s">
        <v>73</v>
      </c>
      <c r="AY162" s="14" t="s">
        <v>131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81</v>
      </c>
      <c r="BK162" s="229">
        <f>ROUND(I162*H162,2)</f>
        <v>0</v>
      </c>
      <c r="BL162" s="14" t="s">
        <v>130</v>
      </c>
      <c r="BM162" s="228" t="s">
        <v>870</v>
      </c>
    </row>
    <row r="163" s="2" customFormat="1" ht="24.15" customHeight="1">
      <c r="A163" s="35"/>
      <c r="B163" s="36"/>
      <c r="C163" s="216" t="s">
        <v>310</v>
      </c>
      <c r="D163" s="216" t="s">
        <v>134</v>
      </c>
      <c r="E163" s="217" t="s">
        <v>871</v>
      </c>
      <c r="F163" s="218" t="s">
        <v>872</v>
      </c>
      <c r="G163" s="219" t="s">
        <v>550</v>
      </c>
      <c r="H163" s="220">
        <v>1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38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130</v>
      </c>
      <c r="AT163" s="228" t="s">
        <v>134</v>
      </c>
      <c r="AU163" s="228" t="s">
        <v>73</v>
      </c>
      <c r="AY163" s="14" t="s">
        <v>131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81</v>
      </c>
      <c r="BK163" s="229">
        <f>ROUND(I163*H163,2)</f>
        <v>0</v>
      </c>
      <c r="BL163" s="14" t="s">
        <v>130</v>
      </c>
      <c r="BM163" s="228" t="s">
        <v>873</v>
      </c>
    </row>
    <row r="164" s="2" customFormat="1" ht="24.15" customHeight="1">
      <c r="A164" s="35"/>
      <c r="B164" s="36"/>
      <c r="C164" s="216" t="s">
        <v>318</v>
      </c>
      <c r="D164" s="216" t="s">
        <v>134</v>
      </c>
      <c r="E164" s="217" t="s">
        <v>874</v>
      </c>
      <c r="F164" s="218" t="s">
        <v>875</v>
      </c>
      <c r="G164" s="219" t="s">
        <v>550</v>
      </c>
      <c r="H164" s="220">
        <v>1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38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130</v>
      </c>
      <c r="AT164" s="228" t="s">
        <v>134</v>
      </c>
      <c r="AU164" s="228" t="s">
        <v>73</v>
      </c>
      <c r="AY164" s="14" t="s">
        <v>131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81</v>
      </c>
      <c r="BK164" s="229">
        <f>ROUND(I164*H164,2)</f>
        <v>0</v>
      </c>
      <c r="BL164" s="14" t="s">
        <v>130</v>
      </c>
      <c r="BM164" s="228" t="s">
        <v>876</v>
      </c>
    </row>
    <row r="165" s="2" customFormat="1" ht="24.15" customHeight="1">
      <c r="A165" s="35"/>
      <c r="B165" s="36"/>
      <c r="C165" s="216" t="s">
        <v>330</v>
      </c>
      <c r="D165" s="216" t="s">
        <v>134</v>
      </c>
      <c r="E165" s="217" t="s">
        <v>877</v>
      </c>
      <c r="F165" s="218" t="s">
        <v>878</v>
      </c>
      <c r="G165" s="219" t="s">
        <v>550</v>
      </c>
      <c r="H165" s="220">
        <v>1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38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130</v>
      </c>
      <c r="AT165" s="228" t="s">
        <v>134</v>
      </c>
      <c r="AU165" s="228" t="s">
        <v>73</v>
      </c>
      <c r="AY165" s="14" t="s">
        <v>131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81</v>
      </c>
      <c r="BK165" s="229">
        <f>ROUND(I165*H165,2)</f>
        <v>0</v>
      </c>
      <c r="BL165" s="14" t="s">
        <v>130</v>
      </c>
      <c r="BM165" s="228" t="s">
        <v>879</v>
      </c>
    </row>
    <row r="166" s="2" customFormat="1" ht="24.15" customHeight="1">
      <c r="A166" s="35"/>
      <c r="B166" s="36"/>
      <c r="C166" s="216" t="s">
        <v>338</v>
      </c>
      <c r="D166" s="216" t="s">
        <v>134</v>
      </c>
      <c r="E166" s="217" t="s">
        <v>880</v>
      </c>
      <c r="F166" s="218" t="s">
        <v>881</v>
      </c>
      <c r="G166" s="219" t="s">
        <v>550</v>
      </c>
      <c r="H166" s="220">
        <v>1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38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130</v>
      </c>
      <c r="AT166" s="228" t="s">
        <v>134</v>
      </c>
      <c r="AU166" s="228" t="s">
        <v>73</v>
      </c>
      <c r="AY166" s="14" t="s">
        <v>131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81</v>
      </c>
      <c r="BK166" s="229">
        <f>ROUND(I166*H166,2)</f>
        <v>0</v>
      </c>
      <c r="BL166" s="14" t="s">
        <v>130</v>
      </c>
      <c r="BM166" s="228" t="s">
        <v>882</v>
      </c>
    </row>
    <row r="167" s="2" customFormat="1" ht="24.15" customHeight="1">
      <c r="A167" s="35"/>
      <c r="B167" s="36"/>
      <c r="C167" s="216" t="s">
        <v>382</v>
      </c>
      <c r="D167" s="216" t="s">
        <v>134</v>
      </c>
      <c r="E167" s="217" t="s">
        <v>883</v>
      </c>
      <c r="F167" s="218" t="s">
        <v>884</v>
      </c>
      <c r="G167" s="219" t="s">
        <v>550</v>
      </c>
      <c r="H167" s="220">
        <v>1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38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130</v>
      </c>
      <c r="AT167" s="228" t="s">
        <v>134</v>
      </c>
      <c r="AU167" s="228" t="s">
        <v>73</v>
      </c>
      <c r="AY167" s="14" t="s">
        <v>131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81</v>
      </c>
      <c r="BK167" s="229">
        <f>ROUND(I167*H167,2)</f>
        <v>0</v>
      </c>
      <c r="BL167" s="14" t="s">
        <v>130</v>
      </c>
      <c r="BM167" s="228" t="s">
        <v>885</v>
      </c>
    </row>
    <row r="168" s="2" customFormat="1" ht="24.15" customHeight="1">
      <c r="A168" s="35"/>
      <c r="B168" s="36"/>
      <c r="C168" s="216" t="s">
        <v>390</v>
      </c>
      <c r="D168" s="216" t="s">
        <v>134</v>
      </c>
      <c r="E168" s="217" t="s">
        <v>886</v>
      </c>
      <c r="F168" s="218" t="s">
        <v>887</v>
      </c>
      <c r="G168" s="219" t="s">
        <v>550</v>
      </c>
      <c r="H168" s="220">
        <v>1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38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130</v>
      </c>
      <c r="AT168" s="228" t="s">
        <v>134</v>
      </c>
      <c r="AU168" s="228" t="s">
        <v>73</v>
      </c>
      <c r="AY168" s="14" t="s">
        <v>131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81</v>
      </c>
      <c r="BK168" s="229">
        <f>ROUND(I168*H168,2)</f>
        <v>0</v>
      </c>
      <c r="BL168" s="14" t="s">
        <v>130</v>
      </c>
      <c r="BM168" s="228" t="s">
        <v>888</v>
      </c>
    </row>
    <row r="169" s="2" customFormat="1" ht="24.15" customHeight="1">
      <c r="A169" s="35"/>
      <c r="B169" s="36"/>
      <c r="C169" s="216" t="s">
        <v>398</v>
      </c>
      <c r="D169" s="216" t="s">
        <v>134</v>
      </c>
      <c r="E169" s="217" t="s">
        <v>889</v>
      </c>
      <c r="F169" s="218" t="s">
        <v>890</v>
      </c>
      <c r="G169" s="219" t="s">
        <v>550</v>
      </c>
      <c r="H169" s="220">
        <v>1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38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130</v>
      </c>
      <c r="AT169" s="228" t="s">
        <v>134</v>
      </c>
      <c r="AU169" s="228" t="s">
        <v>73</v>
      </c>
      <c r="AY169" s="14" t="s">
        <v>131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81</v>
      </c>
      <c r="BK169" s="229">
        <f>ROUND(I169*H169,2)</f>
        <v>0</v>
      </c>
      <c r="BL169" s="14" t="s">
        <v>130</v>
      </c>
      <c r="BM169" s="228" t="s">
        <v>891</v>
      </c>
    </row>
    <row r="170" s="2" customFormat="1" ht="24.15" customHeight="1">
      <c r="A170" s="35"/>
      <c r="B170" s="36"/>
      <c r="C170" s="216" t="s">
        <v>406</v>
      </c>
      <c r="D170" s="216" t="s">
        <v>134</v>
      </c>
      <c r="E170" s="217" t="s">
        <v>892</v>
      </c>
      <c r="F170" s="218" t="s">
        <v>893</v>
      </c>
      <c r="G170" s="219" t="s">
        <v>550</v>
      </c>
      <c r="H170" s="220">
        <v>1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38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130</v>
      </c>
      <c r="AT170" s="228" t="s">
        <v>134</v>
      </c>
      <c r="AU170" s="228" t="s">
        <v>73</v>
      </c>
      <c r="AY170" s="14" t="s">
        <v>131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81</v>
      </c>
      <c r="BK170" s="229">
        <f>ROUND(I170*H170,2)</f>
        <v>0</v>
      </c>
      <c r="BL170" s="14" t="s">
        <v>130</v>
      </c>
      <c r="BM170" s="228" t="s">
        <v>894</v>
      </c>
    </row>
    <row r="171" s="2" customFormat="1" ht="24.15" customHeight="1">
      <c r="A171" s="35"/>
      <c r="B171" s="36"/>
      <c r="C171" s="216" t="s">
        <v>414</v>
      </c>
      <c r="D171" s="216" t="s">
        <v>134</v>
      </c>
      <c r="E171" s="217" t="s">
        <v>895</v>
      </c>
      <c r="F171" s="218" t="s">
        <v>896</v>
      </c>
      <c r="G171" s="219" t="s">
        <v>550</v>
      </c>
      <c r="H171" s="220">
        <v>1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38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130</v>
      </c>
      <c r="AT171" s="228" t="s">
        <v>134</v>
      </c>
      <c r="AU171" s="228" t="s">
        <v>73</v>
      </c>
      <c r="AY171" s="14" t="s">
        <v>131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81</v>
      </c>
      <c r="BK171" s="229">
        <f>ROUND(I171*H171,2)</f>
        <v>0</v>
      </c>
      <c r="BL171" s="14" t="s">
        <v>130</v>
      </c>
      <c r="BM171" s="228" t="s">
        <v>897</v>
      </c>
    </row>
    <row r="172" s="2" customFormat="1" ht="24.15" customHeight="1">
      <c r="A172" s="35"/>
      <c r="B172" s="36"/>
      <c r="C172" s="216" t="s">
        <v>422</v>
      </c>
      <c r="D172" s="216" t="s">
        <v>134</v>
      </c>
      <c r="E172" s="217" t="s">
        <v>898</v>
      </c>
      <c r="F172" s="218" t="s">
        <v>899</v>
      </c>
      <c r="G172" s="219" t="s">
        <v>550</v>
      </c>
      <c r="H172" s="220">
        <v>1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38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130</v>
      </c>
      <c r="AT172" s="228" t="s">
        <v>134</v>
      </c>
      <c r="AU172" s="228" t="s">
        <v>73</v>
      </c>
      <c r="AY172" s="14" t="s">
        <v>131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81</v>
      </c>
      <c r="BK172" s="229">
        <f>ROUND(I172*H172,2)</f>
        <v>0</v>
      </c>
      <c r="BL172" s="14" t="s">
        <v>130</v>
      </c>
      <c r="BM172" s="228" t="s">
        <v>900</v>
      </c>
    </row>
    <row r="173" s="2" customFormat="1" ht="24.15" customHeight="1">
      <c r="A173" s="35"/>
      <c r="B173" s="36"/>
      <c r="C173" s="216" t="s">
        <v>431</v>
      </c>
      <c r="D173" s="216" t="s">
        <v>134</v>
      </c>
      <c r="E173" s="217" t="s">
        <v>901</v>
      </c>
      <c r="F173" s="218" t="s">
        <v>902</v>
      </c>
      <c r="G173" s="219" t="s">
        <v>550</v>
      </c>
      <c r="H173" s="220">
        <v>1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38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130</v>
      </c>
      <c r="AT173" s="228" t="s">
        <v>134</v>
      </c>
      <c r="AU173" s="228" t="s">
        <v>73</v>
      </c>
      <c r="AY173" s="14" t="s">
        <v>131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81</v>
      </c>
      <c r="BK173" s="229">
        <f>ROUND(I173*H173,2)</f>
        <v>0</v>
      </c>
      <c r="BL173" s="14" t="s">
        <v>130</v>
      </c>
      <c r="BM173" s="228" t="s">
        <v>903</v>
      </c>
    </row>
    <row r="174" s="2" customFormat="1" ht="24.15" customHeight="1">
      <c r="A174" s="35"/>
      <c r="B174" s="36"/>
      <c r="C174" s="216" t="s">
        <v>439</v>
      </c>
      <c r="D174" s="216" t="s">
        <v>134</v>
      </c>
      <c r="E174" s="217" t="s">
        <v>904</v>
      </c>
      <c r="F174" s="218" t="s">
        <v>905</v>
      </c>
      <c r="G174" s="219" t="s">
        <v>550</v>
      </c>
      <c r="H174" s="220">
        <v>1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38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130</v>
      </c>
      <c r="AT174" s="228" t="s">
        <v>134</v>
      </c>
      <c r="AU174" s="228" t="s">
        <v>73</v>
      </c>
      <c r="AY174" s="14" t="s">
        <v>131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81</v>
      </c>
      <c r="BK174" s="229">
        <f>ROUND(I174*H174,2)</f>
        <v>0</v>
      </c>
      <c r="BL174" s="14" t="s">
        <v>130</v>
      </c>
      <c r="BM174" s="228" t="s">
        <v>906</v>
      </c>
    </row>
    <row r="175" s="2" customFormat="1" ht="24.15" customHeight="1">
      <c r="A175" s="35"/>
      <c r="B175" s="36"/>
      <c r="C175" s="216" t="s">
        <v>342</v>
      </c>
      <c r="D175" s="216" t="s">
        <v>134</v>
      </c>
      <c r="E175" s="217" t="s">
        <v>907</v>
      </c>
      <c r="F175" s="218" t="s">
        <v>908</v>
      </c>
      <c r="G175" s="219" t="s">
        <v>550</v>
      </c>
      <c r="H175" s="220">
        <v>1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38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130</v>
      </c>
      <c r="AT175" s="228" t="s">
        <v>134</v>
      </c>
      <c r="AU175" s="228" t="s">
        <v>73</v>
      </c>
      <c r="AY175" s="14" t="s">
        <v>131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81</v>
      </c>
      <c r="BK175" s="229">
        <f>ROUND(I175*H175,2)</f>
        <v>0</v>
      </c>
      <c r="BL175" s="14" t="s">
        <v>130</v>
      </c>
      <c r="BM175" s="228" t="s">
        <v>909</v>
      </c>
    </row>
    <row r="176" s="2" customFormat="1" ht="24.15" customHeight="1">
      <c r="A176" s="35"/>
      <c r="B176" s="36"/>
      <c r="C176" s="216" t="s">
        <v>186</v>
      </c>
      <c r="D176" s="216" t="s">
        <v>134</v>
      </c>
      <c r="E176" s="217" t="s">
        <v>597</v>
      </c>
      <c r="F176" s="218" t="s">
        <v>910</v>
      </c>
      <c r="G176" s="219" t="s">
        <v>226</v>
      </c>
      <c r="H176" s="220">
        <v>80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38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130</v>
      </c>
      <c r="AT176" s="228" t="s">
        <v>134</v>
      </c>
      <c r="AU176" s="228" t="s">
        <v>73</v>
      </c>
      <c r="AY176" s="14" t="s">
        <v>131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81</v>
      </c>
      <c r="BK176" s="229">
        <f>ROUND(I176*H176,2)</f>
        <v>0</v>
      </c>
      <c r="BL176" s="14" t="s">
        <v>130</v>
      </c>
      <c r="BM176" s="228" t="s">
        <v>911</v>
      </c>
    </row>
    <row r="177" s="2" customFormat="1" ht="16.5" customHeight="1">
      <c r="A177" s="35"/>
      <c r="B177" s="36"/>
      <c r="C177" s="235" t="s">
        <v>8</v>
      </c>
      <c r="D177" s="235" t="s">
        <v>423</v>
      </c>
      <c r="E177" s="236" t="s">
        <v>912</v>
      </c>
      <c r="F177" s="237" t="s">
        <v>913</v>
      </c>
      <c r="G177" s="238" t="s">
        <v>624</v>
      </c>
      <c r="H177" s="239">
        <v>640</v>
      </c>
      <c r="I177" s="240"/>
      <c r="J177" s="241">
        <f>ROUND(I177*H177,2)</f>
        <v>0</v>
      </c>
      <c r="K177" s="242"/>
      <c r="L177" s="243"/>
      <c r="M177" s="246" t="s">
        <v>1</v>
      </c>
      <c r="N177" s="247" t="s">
        <v>38</v>
      </c>
      <c r="O177" s="232"/>
      <c r="P177" s="233">
        <f>O177*H177</f>
        <v>0</v>
      </c>
      <c r="Q177" s="233">
        <v>0</v>
      </c>
      <c r="R177" s="233">
        <f>Q177*H177</f>
        <v>0</v>
      </c>
      <c r="S177" s="233">
        <v>0</v>
      </c>
      <c r="T177" s="23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162</v>
      </c>
      <c r="AT177" s="228" t="s">
        <v>423</v>
      </c>
      <c r="AU177" s="228" t="s">
        <v>73</v>
      </c>
      <c r="AY177" s="14" t="s">
        <v>131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81</v>
      </c>
      <c r="BK177" s="229">
        <f>ROUND(I177*H177,2)</f>
        <v>0</v>
      </c>
      <c r="BL177" s="14" t="s">
        <v>130</v>
      </c>
      <c r="BM177" s="228" t="s">
        <v>914</v>
      </c>
    </row>
    <row r="178" s="2" customFormat="1" ht="6.96" customHeight="1">
      <c r="A178" s="35"/>
      <c r="B178" s="63"/>
      <c r="C178" s="64"/>
      <c r="D178" s="64"/>
      <c r="E178" s="64"/>
      <c r="F178" s="64"/>
      <c r="G178" s="64"/>
      <c r="H178" s="64"/>
      <c r="I178" s="64"/>
      <c r="J178" s="64"/>
      <c r="K178" s="64"/>
      <c r="L178" s="41"/>
      <c r="M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</row>
  </sheetData>
  <sheetProtection sheet="1" autoFilter="0" formatColumns="0" formatRows="0" objects="1" scenarios="1" spinCount="100000" saltValue="ipOOREI0YroDV4kswzsnhSMzYbuMPhBf+gdrjxlHsqGGX235RHYJ3fsedItTvN1LLhrnDDCMCcyoysJRj1pxVg==" hashValue="ymk/3SurQlEvuI8ZY78QI3Z95CWp3tgwlra1yO18b5o1GD1Qh5vz1nsN4aI1FeLxYV3RgZkoJx1bmuszidRY+Q==" algorithmName="SHA-512" password="CC35"/>
  <autoFilter ref="C115:K177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 xml:space="preserve"> Údržba, opravy a odstraňování závad u SSZT 2024 - 2026 Udržba kolejových brzd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915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18. 12. 2023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21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21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21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ROUND((SUM(BE116:BE117)),  2)</f>
        <v>0</v>
      </c>
      <c r="G33" s="35"/>
      <c r="H33" s="35"/>
      <c r="I33" s="152">
        <v>0.20999999999999999</v>
      </c>
      <c r="J33" s="151">
        <f>ROUND(((SUM(BE116:BE117))*I33),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ROUND((SUM(BF116:BF117)),  2)</f>
        <v>0</v>
      </c>
      <c r="G34" s="35"/>
      <c r="H34" s="35"/>
      <c r="I34" s="152">
        <v>0.14999999999999999</v>
      </c>
      <c r="J34" s="151">
        <f>ROUND(((SUM(BF116:BF117))*I34),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ROUND((SUM(BG116:BG117)),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ROUND((SUM(BH116:BH117)),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ROUND((SUM(BI116:BI117)),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 xml:space="preserve"> Údržba, opravy a odstraňování závad u SSZT 2024 - 2026 Udržba kolejových brzd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VON - Vedlejší rozpočtové náklady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18. 12. 2023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109</v>
      </c>
      <c r="D94" s="173"/>
      <c r="E94" s="173"/>
      <c r="F94" s="173"/>
      <c r="G94" s="173"/>
      <c r="H94" s="173"/>
      <c r="I94" s="173"/>
      <c r="J94" s="174" t="s">
        <v>110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111</v>
      </c>
      <c r="D96" s="37"/>
      <c r="E96" s="37"/>
      <c r="F96" s="37"/>
      <c r="G96" s="37"/>
      <c r="H96" s="37"/>
      <c r="I96" s="37"/>
      <c r="J96" s="107">
        <f>J116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20" t="s">
        <v>115</v>
      </c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9" t="s">
        <v>16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6.25" customHeight="1">
      <c r="A106" s="35"/>
      <c r="B106" s="36"/>
      <c r="C106" s="37"/>
      <c r="D106" s="37"/>
      <c r="E106" s="171" t="str">
        <f>E7</f>
        <v xml:space="preserve"> Údržba, opravy a odstraňování závad u SSZT 2024 - 2026 Udržba kolejových brzd</v>
      </c>
      <c r="F106" s="29"/>
      <c r="G106" s="29"/>
      <c r="H106" s="29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106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E9</f>
        <v>VON - Vedlejší rozpočtové náklady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20</v>
      </c>
      <c r="D110" s="37"/>
      <c r="E110" s="37"/>
      <c r="F110" s="24" t="str">
        <f>F12</f>
        <v xml:space="preserve"> </v>
      </c>
      <c r="G110" s="37"/>
      <c r="H110" s="37"/>
      <c r="I110" s="29" t="s">
        <v>22</v>
      </c>
      <c r="J110" s="76" t="str">
        <f>IF(J12="","",J12)</f>
        <v>18. 12. 2023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24</v>
      </c>
      <c r="D112" s="37"/>
      <c r="E112" s="37"/>
      <c r="F112" s="24" t="str">
        <f>E15</f>
        <v xml:space="preserve"> </v>
      </c>
      <c r="G112" s="37"/>
      <c r="H112" s="37"/>
      <c r="I112" s="29" t="s">
        <v>29</v>
      </c>
      <c r="J112" s="33" t="str">
        <f>E21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27</v>
      </c>
      <c r="D113" s="37"/>
      <c r="E113" s="37"/>
      <c r="F113" s="24" t="str">
        <f>IF(E18="","",E18)</f>
        <v>Vyplň údaj</v>
      </c>
      <c r="G113" s="37"/>
      <c r="H113" s="37"/>
      <c r="I113" s="29" t="s">
        <v>31</v>
      </c>
      <c r="J113" s="33" t="str">
        <f>E24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1" customFormat="1" ht="29.28" customHeight="1">
      <c r="A115" s="188"/>
      <c r="B115" s="189"/>
      <c r="C115" s="190" t="s">
        <v>116</v>
      </c>
      <c r="D115" s="191" t="s">
        <v>58</v>
      </c>
      <c r="E115" s="191" t="s">
        <v>54</v>
      </c>
      <c r="F115" s="191" t="s">
        <v>55</v>
      </c>
      <c r="G115" s="191" t="s">
        <v>117</v>
      </c>
      <c r="H115" s="191" t="s">
        <v>118</v>
      </c>
      <c r="I115" s="191" t="s">
        <v>119</v>
      </c>
      <c r="J115" s="192" t="s">
        <v>110</v>
      </c>
      <c r="K115" s="193" t="s">
        <v>120</v>
      </c>
      <c r="L115" s="194"/>
      <c r="M115" s="97" t="s">
        <v>1</v>
      </c>
      <c r="N115" s="98" t="s">
        <v>37</v>
      </c>
      <c r="O115" s="98" t="s">
        <v>121</v>
      </c>
      <c r="P115" s="98" t="s">
        <v>122</v>
      </c>
      <c r="Q115" s="98" t="s">
        <v>123</v>
      </c>
      <c r="R115" s="98" t="s">
        <v>124</v>
      </c>
      <c r="S115" s="98" t="s">
        <v>125</v>
      </c>
      <c r="T115" s="99" t="s">
        <v>126</v>
      </c>
      <c r="U115" s="188"/>
      <c r="V115" s="188"/>
      <c r="W115" s="188"/>
      <c r="X115" s="188"/>
      <c r="Y115" s="188"/>
      <c r="Z115" s="188"/>
      <c r="AA115" s="188"/>
      <c r="AB115" s="188"/>
      <c r="AC115" s="188"/>
      <c r="AD115" s="188"/>
      <c r="AE115" s="188"/>
    </row>
    <row r="116" s="2" customFormat="1" ht="22.8" customHeight="1">
      <c r="A116" s="35"/>
      <c r="B116" s="36"/>
      <c r="C116" s="104" t="s">
        <v>127</v>
      </c>
      <c r="D116" s="37"/>
      <c r="E116" s="37"/>
      <c r="F116" s="37"/>
      <c r="G116" s="37"/>
      <c r="H116" s="37"/>
      <c r="I116" s="37"/>
      <c r="J116" s="195">
        <f>BK116</f>
        <v>0</v>
      </c>
      <c r="K116" s="37"/>
      <c r="L116" s="41"/>
      <c r="M116" s="100"/>
      <c r="N116" s="196"/>
      <c r="O116" s="101"/>
      <c r="P116" s="197">
        <f>P117</f>
        <v>0</v>
      </c>
      <c r="Q116" s="101"/>
      <c r="R116" s="197">
        <f>R117</f>
        <v>0</v>
      </c>
      <c r="S116" s="101"/>
      <c r="T116" s="198">
        <f>T117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72</v>
      </c>
      <c r="AU116" s="14" t="s">
        <v>112</v>
      </c>
      <c r="BK116" s="199">
        <f>BK117</f>
        <v>0</v>
      </c>
    </row>
    <row r="117" s="2" customFormat="1" ht="16.5" customHeight="1">
      <c r="A117" s="35"/>
      <c r="B117" s="36"/>
      <c r="C117" s="216" t="s">
        <v>81</v>
      </c>
      <c r="D117" s="216" t="s">
        <v>134</v>
      </c>
      <c r="E117" s="217" t="s">
        <v>916</v>
      </c>
      <c r="F117" s="218" t="s">
        <v>917</v>
      </c>
      <c r="G117" s="219" t="s">
        <v>918</v>
      </c>
      <c r="H117" s="220">
        <v>27840</v>
      </c>
      <c r="I117" s="221"/>
      <c r="J117" s="222">
        <f>ROUND(I117*H117,2)</f>
        <v>0</v>
      </c>
      <c r="K117" s="223"/>
      <c r="L117" s="41"/>
      <c r="M117" s="230" t="s">
        <v>1</v>
      </c>
      <c r="N117" s="231" t="s">
        <v>38</v>
      </c>
      <c r="O117" s="232"/>
      <c r="P117" s="233">
        <f>O117*H117</f>
        <v>0</v>
      </c>
      <c r="Q117" s="233">
        <v>0</v>
      </c>
      <c r="R117" s="233">
        <f>Q117*H117</f>
        <v>0</v>
      </c>
      <c r="S117" s="233">
        <v>0</v>
      </c>
      <c r="T117" s="23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28" t="s">
        <v>130</v>
      </c>
      <c r="AT117" s="228" t="s">
        <v>134</v>
      </c>
      <c r="AU117" s="228" t="s">
        <v>73</v>
      </c>
      <c r="AY117" s="14" t="s">
        <v>131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14" t="s">
        <v>81</v>
      </c>
      <c r="BK117" s="229">
        <f>ROUND(I117*H117,2)</f>
        <v>0</v>
      </c>
      <c r="BL117" s="14" t="s">
        <v>130</v>
      </c>
      <c r="BM117" s="228" t="s">
        <v>919</v>
      </c>
    </row>
    <row r="118" s="2" customFormat="1" ht="6.96" customHeight="1">
      <c r="A118" s="35"/>
      <c r="B118" s="63"/>
      <c r="C118" s="64"/>
      <c r="D118" s="64"/>
      <c r="E118" s="64"/>
      <c r="F118" s="64"/>
      <c r="G118" s="64"/>
      <c r="H118" s="64"/>
      <c r="I118" s="64"/>
      <c r="J118" s="64"/>
      <c r="K118" s="64"/>
      <c r="L118" s="41"/>
      <c r="M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</sheetData>
  <sheetProtection sheet="1" autoFilter="0" formatColumns="0" formatRows="0" objects="1" scenarios="1" spinCount="100000" saltValue="rkGAeArVYQSsX2FoeHUH2fWP+jSNsE/Bpa1PRdgsRv3YJIxFlrQCZbKtxu5T+LE3svL7bXa+gPoZ1aPBH35Rzw==" hashValue="G0Lzizwbe6l/lvr1b9RknV0CpBSfv66tCBeAivDRK9zEE7HPKRK0/0HXpZqV1IA5VvaAlKrruqJJY6MsVvzcbg==" algorithmName="SHA-512" password="CC35"/>
  <autoFilter ref="C115:K117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2023-12-28T09:53:53Z</dcterms:created>
  <dcterms:modified xsi:type="dcterms:W3CDTF">2023-12-28T09:53:59Z</dcterms:modified>
</cp:coreProperties>
</file>